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5" windowWidth="12120" windowHeight="5535" activeTab="0"/>
  </bookViews>
  <sheets>
    <sheet name="Info" sheetId="1" r:id="rId1"/>
    <sheet name="A1. Fordonsparametrar" sheetId="2" r:id="rId2"/>
    <sheet name="Fig. tryckutbredning" sheetId="3" r:id="rId3"/>
    <sheet name="Fig. tryck i kontaktytan" sheetId="4" r:id="rId4"/>
    <sheet name="Fig. Sigma_z (z=const.)" sheetId="5" r:id="rId5"/>
    <sheet name="Fig. Sigma_z (x=y=0)" sheetId="6" r:id="rId6"/>
    <sheet name="Beräkning sigma_z" sheetId="7" r:id="rId7"/>
    <sheet name="(A2. Tryck i kontaktyta)" sheetId="8" r:id="rId8"/>
    <sheet name="B. Beräkna tryckutbredning" sheetId="9" r:id="rId9"/>
    <sheet name="Fig. tryck i kontaktytan (2)" sheetId="10" r:id="rId10"/>
    <sheet name="86kN,100kPa" sheetId="11" state="hidden" r:id="rId11"/>
    <sheet name="86 kN, 150 kPa" sheetId="12" state="hidden" r:id="rId12"/>
    <sheet name="86 kN, 250 kPa" sheetId="13" state="hidden" r:id="rId13"/>
  </sheets>
  <definedNames/>
  <calcPr fullCalcOnLoad="1"/>
</workbook>
</file>

<file path=xl/sharedStrings.xml><?xml version="1.0" encoding="utf-8"?>
<sst xmlns="http://schemas.openxmlformats.org/spreadsheetml/2006/main" count="202" uniqueCount="124">
  <si>
    <t>Y</t>
  </si>
  <si>
    <t>Calculation of sigma z values (vertical stress)</t>
  </si>
  <si>
    <t>X</t>
  </si>
  <si>
    <t>interval width [cm]</t>
  </si>
  <si>
    <t>x-interval left margin of load area</t>
  </si>
  <si>
    <t>x left</t>
  </si>
  <si>
    <t>y-interval top margin of load area</t>
  </si>
  <si>
    <t>y top</t>
  </si>
  <si>
    <t>x-interval right margin of load area</t>
  </si>
  <si>
    <t>x right</t>
  </si>
  <si>
    <t>y interval bottom margin of load area</t>
  </si>
  <si>
    <t>y bottom</t>
  </si>
  <si>
    <t>number of layers</t>
  </si>
  <si>
    <t>aequivalent area [interval units]</t>
  </si>
  <si>
    <t>circle with diameter 2r = d =</t>
  </si>
  <si>
    <t>ellipse with axis 2a = tyre width, 2b =</t>
  </si>
  <si>
    <t>Soil surface</t>
  </si>
  <si>
    <t>Layer</t>
  </si>
  <si>
    <t>delta wheel load modelled-measured</t>
  </si>
  <si>
    <t>wheel load, modelled [kg]</t>
  </si>
  <si>
    <t xml:space="preserve">Tyre inflation pressure (kPa) </t>
  </si>
  <si>
    <t>concentration factor (3=hard, 6=soft)</t>
  </si>
  <si>
    <t>relative x-extension half space: factor * ( x(left) - x(right))</t>
  </si>
  <si>
    <t>wheel load [kg]</t>
  </si>
  <si>
    <t>tyre width [cm]</t>
  </si>
  <si>
    <t>tyre width [interval units]</t>
  </si>
  <si>
    <r>
      <t>contact area [cm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]</t>
    </r>
  </si>
  <si>
    <t>contact area [interval units]</t>
  </si>
  <si>
    <t>contact area stress [kPa]</t>
  </si>
  <si>
    <r>
      <t>contact area [cm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0"/>
      </rPr>
      <t>]</t>
    </r>
  </si>
  <si>
    <r>
      <t xml:space="preserve">  Anläggningsytan </t>
    </r>
    <r>
      <rPr>
        <i/>
        <sz val="12"/>
        <rFont val="Times New Roman"/>
        <family val="1"/>
      </rPr>
      <t>A</t>
    </r>
    <r>
      <rPr>
        <sz val="12"/>
        <rFont val="Times New Roman"/>
        <family val="0"/>
      </rPr>
      <t xml:space="preserve"> delas upp i </t>
    </r>
    <r>
      <rPr>
        <i/>
        <sz val="12"/>
        <rFont val="Times New Roman"/>
        <family val="1"/>
      </rPr>
      <t>i</t>
    </r>
    <r>
      <rPr>
        <sz val="12"/>
        <rFont val="Times New Roman"/>
        <family val="0"/>
      </rPr>
      <t xml:space="preserve"> små element med en yta </t>
    </r>
    <r>
      <rPr>
        <i/>
        <sz val="12"/>
        <rFont val="Times New Roman"/>
        <family val="1"/>
      </rPr>
      <t>A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0"/>
      </rPr>
      <t xml:space="preserve"> och en normalspänning  </t>
    </r>
    <r>
      <rPr>
        <i/>
        <sz val="12"/>
        <rFont val="Times New Roman"/>
        <family val="1"/>
      </rPr>
      <t>σ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.</t>
    </r>
    <r>
      <rPr>
        <i/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Varje</t>
    </r>
  </si>
  <si>
    <t>Kalkylark för att beräkna vertikalspänningar ("tryck") i marken</t>
  </si>
  <si>
    <t>För att beräkna tryck under ett fordon, gör följande:</t>
  </si>
  <si>
    <r>
      <t xml:space="preserve">  där </t>
    </r>
    <r>
      <rPr>
        <i/>
        <sz val="12"/>
        <rFont val="Times New Roman"/>
        <family val="1"/>
      </rPr>
      <t>θ</t>
    </r>
    <r>
      <rPr>
        <sz val="12"/>
        <rFont val="Times New Roman"/>
        <family val="0"/>
      </rPr>
      <t xml:space="preserve"> är vinkeln mellan normalvektorn på </t>
    </r>
    <r>
      <rPr>
        <i/>
        <sz val="12"/>
        <rFont val="Times New Roman"/>
        <family val="1"/>
      </rPr>
      <t>A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0"/>
      </rPr>
      <t xml:space="preserve"> och positionsvektor från punktlasten till önskad punkt och</t>
    </r>
  </si>
  <si>
    <r>
      <t xml:space="preserve">  ν</t>
    </r>
    <r>
      <rPr>
        <sz val="12"/>
        <rFont val="Times New Roman"/>
        <family val="0"/>
      </rPr>
      <t xml:space="preserve"> är koncentrationsfaktorn enligt Fröhlich (1934).</t>
    </r>
  </si>
  <si>
    <r>
      <t xml:space="preserve">  djup </t>
    </r>
    <r>
      <rPr>
        <i/>
        <sz val="12"/>
        <rFont val="Times New Roman"/>
        <family val="1"/>
      </rPr>
      <t>z</t>
    </r>
    <r>
      <rPr>
        <sz val="12"/>
        <rFont val="Times New Roman"/>
        <family val="0"/>
      </rPr>
      <t xml:space="preserve"> beräknas sen genom att summera tryck från alla delytor (Söhne, 1953):</t>
    </r>
  </si>
  <si>
    <t xml:space="preserve">  Vill du beräkna tryck under ett dubbel- eller trippelmontage, ange mellanrummet mellan hjulen [B8]</t>
  </si>
  <si>
    <t xml:space="preserve">  Vill du beräkna tryck under boggi- eller tandemhjul, ange axelavstånd [B9]</t>
  </si>
  <si>
    <t xml:space="preserve">  Ange däckets bredd [B13]</t>
  </si>
  <si>
    <t>Kort om teorin för att beräkna tryck i marken</t>
  </si>
  <si>
    <r>
      <t xml:space="preserve">  Ange hjullasten [B11]; </t>
    </r>
    <r>
      <rPr>
        <i/>
        <sz val="12"/>
        <rFont val="Times New Roman"/>
        <family val="1"/>
      </rPr>
      <t>Obs! ange alltid hjullast, även för tex boggihjul (ange inte axelbelastning)</t>
    </r>
  </si>
  <si>
    <t xml:space="preserve">  Här visas det beräknade tryck i anläggningsytan. I normalfall behöver du inte göra någonting på detta</t>
  </si>
  <si>
    <t xml:space="preserve">   Här visas tryckfördelningen i anläggningsytan.</t>
  </si>
  <si>
    <t>Blad "Fig. sigma_z (x=y=0)":</t>
  </si>
  <si>
    <t xml:space="preserve">   Här visas trycket mitt under däcket (x=y=0).</t>
  </si>
  <si>
    <t>Blad "Fig. sigma_z (z=const.)":</t>
  </si>
  <si>
    <t xml:space="preserve">   Här visas trycket i en tvärsnitt på olika djup.</t>
  </si>
  <si>
    <t xml:space="preserve">   Tabell med beräknat tryck i en tvärsnitt mitt under däcket.</t>
  </si>
  <si>
    <t>Refernser:</t>
  </si>
  <si>
    <t>Söhne, W., 1953. Druckverteilung im Boden und Bodenverformung unter Schlepperreifen. Grundlagen der Landtechnik 5, 49-63.</t>
  </si>
  <si>
    <t>Froehlich, O.K., 1934. Druckverteilung im Baugrunde. Springer Verlag, Wien, 178 pp.</t>
  </si>
  <si>
    <t xml:space="preserve">  blad. (Men du kan ange din egen tryckfördelning, som kan vara hur som helst. Glöm isåfall inte att anpassa</t>
  </si>
  <si>
    <t>A. Fordonsdata</t>
  </si>
  <si>
    <t>avstånd mellan hjul (cm)</t>
  </si>
  <si>
    <t>För dubbel- eller trippelmontage</t>
  </si>
  <si>
    <t>avstånd mellan hjulaxlar (cm)</t>
  </si>
  <si>
    <t>För boggi</t>
  </si>
  <si>
    <t>Hjullast (kg)</t>
  </si>
  <si>
    <t xml:space="preserve">Obs hjullast, ej axellast! </t>
  </si>
  <si>
    <t>Däcksbredd (cm)</t>
  </si>
  <si>
    <t>(Exempel: 65 för ett 650/65R38 däck)</t>
  </si>
  <si>
    <t>B. Fördelning av tryck i kontaktytan</t>
  </si>
  <si>
    <t>Indata för fordon och tryckfördelning</t>
  </si>
  <si>
    <t xml:space="preserve">Beräknad hjullast </t>
  </si>
  <si>
    <t>Intervall</t>
  </si>
  <si>
    <t>x-intervall vänster del</t>
  </si>
  <si>
    <t>y-intervall övre del</t>
  </si>
  <si>
    <t>x-intervall höger del</t>
  </si>
  <si>
    <t>y intervall nedre del</t>
  </si>
  <si>
    <t>Skillnad mellan verklig och beräknad hjullast</t>
  </si>
  <si>
    <t>(A2. Tryck i kontaktyta)</t>
  </si>
  <si>
    <t xml:space="preserve">  x-vänster, x-höger, y-övre och y-nedre; parameterar som bestämmer anläggningsytans begränsningar.)</t>
  </si>
  <si>
    <t>C. Numeriska parametrar</t>
  </si>
  <si>
    <t>Beräkna tryckutbredning</t>
  </si>
  <si>
    <r>
      <t xml:space="preserve">Koncentrationsfaktor </t>
    </r>
    <r>
      <rPr>
        <i/>
        <sz val="12"/>
        <rFont val="Times New Roman"/>
        <family val="1"/>
      </rPr>
      <t>ν</t>
    </r>
  </si>
  <si>
    <t xml:space="preserve">Koncentrationsfaktor enligt Fröhlich (1934). Standardvärde = 5. </t>
  </si>
  <si>
    <t>Stressberäkning 0-100:</t>
  </si>
  <si>
    <t>Blad "Fig. tryck i kontaktytan"</t>
  </si>
  <si>
    <t>Blad "Beräkning sigma_z":</t>
  </si>
  <si>
    <t>C. Beräkning av vertikal tryckutbredning</t>
  </si>
  <si>
    <t>Antal stödrullor</t>
  </si>
  <si>
    <t>Band</t>
  </si>
  <si>
    <t>Bandets längd (cm)</t>
  </si>
  <si>
    <t>Bandets bredd (cm)</t>
  </si>
  <si>
    <t>Last (kg)</t>
  </si>
  <si>
    <t>Calculation of stress distribution</t>
  </si>
  <si>
    <t>Soucy:</t>
  </si>
  <si>
    <t>CAT:</t>
  </si>
  <si>
    <t>Diameter "bakhjul" (cm)</t>
  </si>
  <si>
    <t>Diameter "rollers" (cm)</t>
  </si>
  <si>
    <t>b</t>
  </si>
  <si>
    <t>Rel. Tryck rollers  (%)</t>
  </si>
  <si>
    <t>Rel. tryck bak vs fram  (%)</t>
  </si>
  <si>
    <t>Diameter "framhjul" (cm)</t>
  </si>
  <si>
    <t>Hjul</t>
  </si>
  <si>
    <t>Hjul/bandkonfiguration</t>
  </si>
  <si>
    <t>Skriv "s" för enkelhjul, "d" för dubbelmontage, "dt" för boggihjul, "b" för band</t>
  </si>
  <si>
    <t xml:space="preserve">  Ange ringtrycket [B12] i kPa. Observera att 1 bar=100 kPa</t>
  </si>
  <si>
    <r>
      <t xml:space="preserve">  delyta </t>
    </r>
    <r>
      <rPr>
        <i/>
        <sz val="12"/>
        <rFont val="Times New Roman"/>
        <family val="1"/>
      </rPr>
      <t>A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0"/>
      </rPr>
      <t xml:space="preserve"> bär en last 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 xml:space="preserve"> = σ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>A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0"/>
      </rPr>
      <t xml:space="preserve">, som behandlas som punktlast (Söhne, 1953). Trycket </t>
    </r>
    <r>
      <rPr>
        <i/>
        <sz val="12"/>
        <rFont val="Times New Roman"/>
        <family val="1"/>
      </rPr>
      <t>σ</t>
    </r>
    <r>
      <rPr>
        <i/>
        <vertAlign val="subscript"/>
        <sz val="12"/>
        <rFont val="Times New Roman"/>
        <family val="1"/>
      </rPr>
      <t>z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0"/>
      </rPr>
      <t>på ett visst</t>
    </r>
  </si>
  <si>
    <t>Bandets längd=bandets största längd, d.v.s. avstånd mellan framkant på främre bärhjul och bakkant på bakre bärhjul</t>
  </si>
  <si>
    <t>Programmet använder makron. Du måste alltså tillåta Excel att använda makron.</t>
  </si>
  <si>
    <t>Efter att ha räknat ut trycket i understödsytan går det nu att räkna ut tryckutbredningen nedåt i marken.</t>
  </si>
  <si>
    <t>Genomsnittligt tryck i markytan</t>
  </si>
  <si>
    <t>Tryck på stödrullar menas maxtryck i procent av maxtryck under bärhjul</t>
  </si>
  <si>
    <t>För hjul:</t>
  </si>
  <si>
    <t>För band:</t>
  </si>
  <si>
    <t>thomas keller, johan arvidsson, peter weisskopf, 2015-01-31</t>
  </si>
  <si>
    <t>Kontrollera att det är rätt beteckning i B6</t>
  </si>
  <si>
    <t>Exempel</t>
  </si>
  <si>
    <t>Ringtryck (kPa). Obs 1 bar=100 kPa</t>
  </si>
  <si>
    <t>Tillåt makron</t>
  </si>
  <si>
    <t xml:space="preserve">  Välja en hjul/bandkonfiguration (ett enkelt hjul eller dubbelmontage, boggihjul eller band etc.) [B6]</t>
  </si>
  <si>
    <t>Ange bandets dimensioner och last inklusive diameter på bärhjul och stödrullar [I8] till [I14]</t>
  </si>
  <si>
    <t>Last=last per band</t>
  </si>
  <si>
    <t xml:space="preserve">Tryck fram versus bak. 100 % menas att trycket är samma fram och bak på bandet. </t>
  </si>
  <si>
    <t>Observera att det tar ca 10-60 sekunder innan detta är klart.</t>
  </si>
  <si>
    <t>Tryck i knappen för hjul eller band för att beräkna tryck i understödsytan</t>
  </si>
  <si>
    <t>Resultatet av beräkningen visas sedan i olika ark:</t>
  </si>
  <si>
    <t>Blad "Fig. tryckutbredning":</t>
  </si>
  <si>
    <t>Gå till Blad "A1. Fordonsparametrar":</t>
  </si>
  <si>
    <t xml:space="preserve">   Här visas tryckfördelningen i en tvärsnitt mitt under däcket (x=0) eller längs med bandet</t>
  </si>
  <si>
    <t>OBS! Innan beräkning av vertikal tryckutbredning måste man trycka på någon av knapparna ovan för att beräkna tryck i understödsytan för hjul eller band</t>
  </si>
  <si>
    <r>
      <t xml:space="preserve">Gör detta genom att trycka på knappen </t>
    </r>
    <r>
      <rPr>
        <b/>
        <sz val="12"/>
        <color indexed="10"/>
        <rFont val="Times New Roman"/>
        <family val="1"/>
      </rPr>
      <t xml:space="preserve">Beräkna vertikalt tryck. </t>
    </r>
    <r>
      <rPr>
        <sz val="12"/>
        <color indexed="10"/>
        <rFont val="Times New Roman"/>
        <family val="1"/>
      </rPr>
      <t>Observera att det tar ca 10-60 sekunder innan detta är klart.</t>
    </r>
  </si>
  <si>
    <t>Därefter måste du räkna ut trycket i understödsytan. Detta görs genom att trycka i knappen för hjul eller för band</t>
  </si>
</sst>
</file>

<file path=xl/styles.xml><?xml version="1.0" encoding="utf-8"?>
<styleSheet xmlns="http://schemas.openxmlformats.org/spreadsheetml/2006/main">
  <numFmts count="4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00000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&quot;SFr.&quot;\ * #,##0.00_ ;_ &quot;SFr.&quot;\ * \-#,##0.00_ ;_ &quot;SFr.&quot;\ * &quot;-&quot;??_ ;_ @_ "/>
    <numFmt numFmtId="196" formatCode="0.000"/>
    <numFmt numFmtId="197" formatCode="#,##0.00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"/>
  </numFmts>
  <fonts count="88">
    <font>
      <sz val="12"/>
      <name val="Times New Roman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i/>
      <sz val="12"/>
      <color indexed="19"/>
      <name val="Times New Roman"/>
      <family val="1"/>
    </font>
    <font>
      <b/>
      <sz val="12"/>
      <color indexed="8"/>
      <name val="Times New Roman"/>
      <family val="1"/>
    </font>
    <font>
      <sz val="12"/>
      <color indexed="53"/>
      <name val="Times New Roman"/>
      <family val="1"/>
    </font>
    <font>
      <b/>
      <sz val="12"/>
      <color indexed="53"/>
      <name val="Times New Roman"/>
      <family val="1"/>
    </font>
    <font>
      <b/>
      <sz val="20"/>
      <name val="Times New Roman"/>
      <family val="1"/>
    </font>
    <font>
      <b/>
      <sz val="12"/>
      <color indexed="10"/>
      <name val="Times New Roman"/>
      <family val="1"/>
    </font>
    <font>
      <sz val="8"/>
      <color indexed="12"/>
      <name val="Arial"/>
      <family val="2"/>
    </font>
    <font>
      <sz val="8"/>
      <color indexed="12"/>
      <name val="MS Sans Serif"/>
      <family val="2"/>
    </font>
    <font>
      <sz val="8"/>
      <name val="Times New Roman"/>
      <family val="1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8"/>
      <color indexed="12"/>
      <name val="MS Sans Serif"/>
      <family val="2"/>
    </font>
    <font>
      <sz val="8"/>
      <name val="Tahoma"/>
      <family val="2"/>
    </font>
    <font>
      <b/>
      <sz val="14"/>
      <name val="Times New Roman"/>
      <family val="1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MS Sans Serif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2"/>
      <name val="MS Sans Serif"/>
      <family val="2"/>
    </font>
    <font>
      <b/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i/>
      <vertAlign val="subscript"/>
      <sz val="12"/>
      <name val="Times New Roman"/>
      <family val="1"/>
    </font>
    <font>
      <i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color indexed="10"/>
      <name val="Times New Roman"/>
      <family val="1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0.1"/>
      <color indexed="8"/>
      <name val="Times New Roman"/>
      <family val="0"/>
    </font>
    <font>
      <b/>
      <sz val="11.25"/>
      <color indexed="8"/>
      <name val="Times New Roman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59996002912521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textRotation="18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188" fontId="5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1" fontId="16" fillId="0" borderId="0" xfId="0" applyNumberFormat="1" applyFont="1" applyAlignment="1">
      <alignment/>
    </xf>
    <xf numFmtId="1" fontId="16" fillId="0" borderId="10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1" fontId="18" fillId="0" borderId="0" xfId="0" applyNumberFormat="1" applyFont="1" applyAlignment="1">
      <alignment/>
    </xf>
    <xf numFmtId="0" fontId="20" fillId="0" borderId="0" xfId="55" applyFont="1">
      <alignment/>
      <protection/>
    </xf>
    <xf numFmtId="1" fontId="21" fillId="0" borderId="0" xfId="55" applyNumberFormat="1" applyFont="1" applyAlignment="1">
      <alignment horizontal="center"/>
      <protection/>
    </xf>
    <xf numFmtId="1" fontId="16" fillId="0" borderId="10" xfId="55" applyNumberFormat="1" applyFont="1" applyBorder="1" applyAlignment="1">
      <alignment horizontal="center"/>
      <protection/>
    </xf>
    <xf numFmtId="0" fontId="21" fillId="0" borderId="0" xfId="55" applyFont="1">
      <alignment/>
      <protection/>
    </xf>
    <xf numFmtId="1" fontId="20" fillId="0" borderId="0" xfId="55" applyNumberFormat="1" applyFont="1" applyAlignment="1">
      <alignment horizontal="center"/>
      <protection/>
    </xf>
    <xf numFmtId="1" fontId="22" fillId="0" borderId="0" xfId="0" applyNumberFormat="1" applyFont="1" applyAlignment="1">
      <alignment/>
    </xf>
    <xf numFmtId="1" fontId="16" fillId="0" borderId="11" xfId="55" applyNumberFormat="1" applyFont="1" applyBorder="1" applyAlignment="1">
      <alignment horizontal="center"/>
      <protection/>
    </xf>
    <xf numFmtId="1" fontId="16" fillId="0" borderId="11" xfId="55" applyNumberFormat="1" applyFont="1" applyFill="1" applyBorder="1" applyAlignment="1">
      <alignment horizontal="center"/>
      <protection/>
    </xf>
    <xf numFmtId="1" fontId="20" fillId="0" borderId="0" xfId="55" applyNumberFormat="1" applyFont="1" applyFill="1" applyAlignment="1">
      <alignment horizontal="center"/>
      <protection/>
    </xf>
    <xf numFmtId="1" fontId="16" fillId="0" borderId="10" xfId="55" applyNumberFormat="1" applyFont="1" applyFill="1" applyBorder="1" applyAlignment="1">
      <alignment horizontal="center"/>
      <protection/>
    </xf>
    <xf numFmtId="188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25" fillId="0" borderId="0" xfId="0" applyFont="1" applyAlignment="1">
      <alignment/>
    </xf>
    <xf numFmtId="1" fontId="26" fillId="0" borderId="0" xfId="0" applyNumberFormat="1" applyFont="1" applyAlignment="1">
      <alignment/>
    </xf>
    <xf numFmtId="1" fontId="26" fillId="0" borderId="10" xfId="0" applyNumberFormat="1" applyFont="1" applyBorder="1" applyAlignment="1">
      <alignment/>
    </xf>
    <xf numFmtId="1" fontId="27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1" fontId="0" fillId="0" borderId="0" xfId="0" applyNumberFormat="1" applyBorder="1" applyAlignment="1">
      <alignment/>
    </xf>
    <xf numFmtId="0" fontId="8" fillId="0" borderId="0" xfId="55" applyFont="1">
      <alignment/>
      <protection/>
    </xf>
    <xf numFmtId="1" fontId="29" fillId="0" borderId="0" xfId="55" applyNumberFormat="1" applyFont="1" applyAlignment="1">
      <alignment horizontal="center"/>
      <protection/>
    </xf>
    <xf numFmtId="1" fontId="26" fillId="0" borderId="10" xfId="55" applyNumberFormat="1" applyFont="1" applyBorder="1" applyAlignment="1">
      <alignment horizontal="center"/>
      <protection/>
    </xf>
    <xf numFmtId="0" fontId="30" fillId="0" borderId="0" xfId="55" applyFont="1">
      <alignment/>
      <protection/>
    </xf>
    <xf numFmtId="1" fontId="8" fillId="0" borderId="0" xfId="55" applyNumberFormat="1" applyFont="1" applyAlignment="1">
      <alignment horizontal="center"/>
      <protection/>
    </xf>
    <xf numFmtId="1" fontId="25" fillId="0" borderId="10" xfId="55" applyNumberFormat="1" applyFont="1" applyBorder="1" applyAlignment="1">
      <alignment horizontal="center"/>
      <protection/>
    </xf>
    <xf numFmtId="1" fontId="31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21" fillId="0" borderId="11" xfId="55" applyFont="1" applyBorder="1" applyAlignment="1">
      <alignment horizontal="right"/>
      <protection/>
    </xf>
    <xf numFmtId="1" fontId="3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33" fillId="0" borderId="0" xfId="0" applyNumberFormat="1" applyFont="1" applyAlignment="1">
      <alignment/>
    </xf>
    <xf numFmtId="1" fontId="33" fillId="0" borderId="10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8" fillId="0" borderId="0" xfId="55" applyNumberFormat="1" applyFont="1" applyFill="1" applyAlignment="1">
      <alignment horizontal="center"/>
      <protection/>
    </xf>
    <xf numFmtId="1" fontId="11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35" fillId="0" borderId="0" xfId="0" applyNumberFormat="1" applyFont="1" applyAlignment="1">
      <alignment horizontal="center"/>
    </xf>
    <xf numFmtId="0" fontId="30" fillId="0" borderId="11" xfId="55" applyFont="1" applyBorder="1" applyAlignment="1">
      <alignment horizontal="right"/>
      <protection/>
    </xf>
    <xf numFmtId="1" fontId="25" fillId="0" borderId="11" xfId="55" applyNumberFormat="1" applyFont="1" applyBorder="1" applyAlignment="1">
      <alignment horizontal="center"/>
      <protection/>
    </xf>
    <xf numFmtId="1" fontId="25" fillId="0" borderId="11" xfId="55" applyNumberFormat="1" applyFont="1" applyFill="1" applyBorder="1" applyAlignment="1">
      <alignment horizontal="center"/>
      <protection/>
    </xf>
    <xf numFmtId="1" fontId="36" fillId="0" borderId="0" xfId="0" applyNumberFormat="1" applyFont="1" applyAlignment="1">
      <alignment/>
    </xf>
    <xf numFmtId="1" fontId="36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right"/>
    </xf>
    <xf numFmtId="1" fontId="33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1" fontId="38" fillId="0" borderId="0" xfId="0" applyNumberFormat="1" applyFont="1" applyBorder="1" applyAlignment="1">
      <alignment/>
    </xf>
    <xf numFmtId="0" fontId="21" fillId="0" borderId="0" xfId="55" applyNumberFormat="1" applyFont="1" applyAlignment="1">
      <alignment horizontal="center"/>
      <protection/>
    </xf>
    <xf numFmtId="0" fontId="20" fillId="0" borderId="0" xfId="55" applyNumberFormat="1" applyFont="1" applyAlignment="1">
      <alignment horizontal="center"/>
      <protection/>
    </xf>
    <xf numFmtId="0" fontId="39" fillId="0" borderId="0" xfId="0" applyFont="1" applyAlignment="1">
      <alignment horizontal="center"/>
    </xf>
    <xf numFmtId="1" fontId="20" fillId="0" borderId="0" xfId="55" applyNumberFormat="1" applyFont="1" applyAlignment="1">
      <alignment horizontal="center"/>
      <protection/>
    </xf>
    <xf numFmtId="1" fontId="38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4" fillId="0" borderId="0" xfId="0" applyNumberFormat="1" applyFont="1" applyAlignment="1">
      <alignment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1" fillId="33" borderId="0" xfId="0" applyFont="1" applyFill="1" applyAlignment="1">
      <alignment horizontal="center"/>
    </xf>
    <xf numFmtId="188" fontId="3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2" fontId="4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justify"/>
    </xf>
    <xf numFmtId="0" fontId="42" fillId="0" borderId="0" xfId="0" applyFont="1" applyAlignment="1">
      <alignment/>
    </xf>
    <xf numFmtId="0" fontId="85" fillId="0" borderId="0" xfId="0" applyFont="1" applyAlignment="1">
      <alignment/>
    </xf>
    <xf numFmtId="1" fontId="20" fillId="0" borderId="14" xfId="55" applyNumberFormat="1" applyFont="1" applyBorder="1" applyAlignment="1">
      <alignment horizontal="center"/>
      <protection/>
    </xf>
    <xf numFmtId="1" fontId="20" fillId="0" borderId="15" xfId="55" applyNumberFormat="1" applyFont="1" applyBorder="1" applyAlignment="1">
      <alignment horizontal="center"/>
      <protection/>
    </xf>
    <xf numFmtId="1" fontId="20" fillId="0" borderId="16" xfId="55" applyNumberFormat="1" applyFont="1" applyBorder="1" applyAlignment="1">
      <alignment horizontal="center"/>
      <protection/>
    </xf>
    <xf numFmtId="1" fontId="20" fillId="0" borderId="17" xfId="55" applyNumberFormat="1" applyFont="1" applyBorder="1" applyAlignment="1">
      <alignment horizontal="center"/>
      <protection/>
    </xf>
    <xf numFmtId="1" fontId="20" fillId="0" borderId="0" xfId="55" applyNumberFormat="1" applyFont="1" applyBorder="1" applyAlignment="1">
      <alignment horizontal="center"/>
      <protection/>
    </xf>
    <xf numFmtId="1" fontId="20" fillId="0" borderId="18" xfId="55" applyNumberFormat="1" applyFont="1" applyBorder="1" applyAlignment="1">
      <alignment horizontal="center"/>
      <protection/>
    </xf>
    <xf numFmtId="1" fontId="20" fillId="0" borderId="19" xfId="55" applyNumberFormat="1" applyFont="1" applyBorder="1" applyAlignment="1">
      <alignment horizontal="center"/>
      <protection/>
    </xf>
    <xf numFmtId="1" fontId="20" fillId="0" borderId="20" xfId="55" applyNumberFormat="1" applyFont="1" applyBorder="1" applyAlignment="1">
      <alignment horizontal="center"/>
      <protection/>
    </xf>
    <xf numFmtId="1" fontId="20" fillId="0" borderId="21" xfId="55" applyNumberFormat="1" applyFont="1" applyBorder="1" applyAlignment="1">
      <alignment horizontal="center"/>
      <protection/>
    </xf>
    <xf numFmtId="0" fontId="60" fillId="0" borderId="0" xfId="0" applyFont="1" applyAlignment="1">
      <alignment/>
    </xf>
    <xf numFmtId="0" fontId="60" fillId="0" borderId="22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22" xfId="0" applyFont="1" applyBorder="1" applyAlignment="1">
      <alignment horizontal="right"/>
    </xf>
    <xf numFmtId="0" fontId="61" fillId="34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6" borderId="13" xfId="0" applyFont="1" applyFill="1" applyBorder="1" applyAlignment="1">
      <alignment horizontal="center"/>
    </xf>
    <xf numFmtId="0" fontId="61" fillId="37" borderId="13" xfId="0" applyFont="1" applyFill="1" applyBorder="1" applyAlignment="1">
      <alignment horizontal="center"/>
    </xf>
    <xf numFmtId="0" fontId="60" fillId="3" borderId="22" xfId="0" applyFont="1" applyFill="1" applyBorder="1" applyAlignment="1">
      <alignment horizontal="right"/>
    </xf>
    <xf numFmtId="0" fontId="61" fillId="3" borderId="13" xfId="0" applyFont="1" applyFill="1" applyBorder="1" applyAlignment="1">
      <alignment horizontal="center"/>
    </xf>
    <xf numFmtId="0" fontId="60" fillId="3" borderId="23" xfId="0" applyFont="1" applyFill="1" applyBorder="1" applyAlignment="1">
      <alignment horizontal="right"/>
    </xf>
    <xf numFmtId="0" fontId="61" fillId="3" borderId="24" xfId="0" applyFont="1" applyFill="1" applyBorder="1" applyAlignment="1">
      <alignment horizontal="center"/>
    </xf>
    <xf numFmtId="0" fontId="60" fillId="0" borderId="25" xfId="0" applyFont="1" applyFill="1" applyBorder="1" applyAlignment="1">
      <alignment horizontal="right"/>
    </xf>
    <xf numFmtId="188" fontId="60" fillId="0" borderId="2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/>
    </xf>
    <xf numFmtId="0" fontId="1" fillId="33" borderId="24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0" fillId="0" borderId="22" xfId="0" applyFont="1" applyBorder="1" applyAlignment="1">
      <alignment horizontal="left"/>
    </xf>
    <xf numFmtId="0" fontId="61" fillId="2" borderId="27" xfId="0" applyFont="1" applyFill="1" applyBorder="1" applyAlignment="1">
      <alignment horizontal="center"/>
    </xf>
    <xf numFmtId="0" fontId="61" fillId="2" borderId="28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ussinesq-Weisskopf StabySäter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Vertikalt tryck σ</a:t>
            </a:r>
            <a:r>
              <a:rPr lang="en-US" cap="none" sz="1600" b="1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z</a:t>
            </a: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(kPa)</a:t>
            </a:r>
          </a:p>
        </c:rich>
      </c:tx>
      <c:layout>
        <c:manualLayout>
          <c:xMode val="factor"/>
          <c:yMode val="factor"/>
          <c:x val="-0.0435"/>
          <c:y val="0.0965"/>
        </c:manualLayout>
      </c:layout>
      <c:spPr>
        <a:noFill/>
        <a:ln>
          <a:noFill/>
        </a:ln>
      </c:spPr>
    </c:title>
    <c:view3D>
      <c:rotX val="90"/>
      <c:rotY val="180"/>
      <c:depthPercent val="100"/>
      <c:rAngAx val="0"/>
      <c:perspective val="0"/>
    </c:view3D>
    <c:plotArea>
      <c:layout>
        <c:manualLayout>
          <c:xMode val="edge"/>
          <c:yMode val="edge"/>
          <c:x val="0.024"/>
          <c:y val="0.144"/>
          <c:w val="0.86975"/>
          <c:h val="0.65325"/>
        </c:manualLayout>
      </c:layout>
      <c:surface3DChart>
        <c:ser>
          <c:idx val="0"/>
          <c:order val="0"/>
          <c:tx>
            <c:strRef>
              <c:f>'Beräkning sigma_z'!$A$7</c:f>
              <c:strCache>
                <c:ptCount val="1"/>
                <c:pt idx="0">
                  <c:v>0,0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sigma_z'!$E$7:$CZ$7</c:f>
              <c:numCache>
                <c:ptCount val="100"/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10.435445785522461</c:v>
                </c:pt>
                <c:pt idx="29">
                  <c:v>33.27873611450195</c:v>
                </c:pt>
                <c:pt idx="30">
                  <c:v>69.27973175048828</c:v>
                </c:pt>
                <c:pt idx="31">
                  <c:v>110.77976989746094</c:v>
                </c:pt>
                <c:pt idx="32">
                  <c:v>148.95034790039062</c:v>
                </c:pt>
                <c:pt idx="33">
                  <c:v>175.6712646484375</c:v>
                </c:pt>
                <c:pt idx="34">
                  <c:v>185.258056640625</c:v>
                </c:pt>
                <c:pt idx="35">
                  <c:v>175.6712646484375</c:v>
                </c:pt>
                <c:pt idx="36">
                  <c:v>148.95034790039062</c:v>
                </c:pt>
                <c:pt idx="37">
                  <c:v>110.77976989746094</c:v>
                </c:pt>
                <c:pt idx="38">
                  <c:v>6.9695353507995605</c:v>
                </c:pt>
                <c:pt idx="39">
                  <c:v>22.213111877441406</c:v>
                </c:pt>
                <c:pt idx="40">
                  <c:v>50.06451416015625</c:v>
                </c:pt>
                <c:pt idx="41">
                  <c:v>85.70797729492188</c:v>
                </c:pt>
                <c:pt idx="42">
                  <c:v>122.98043060302734</c:v>
                </c:pt>
                <c:pt idx="43">
                  <c:v>155.43711853027344</c:v>
                </c:pt>
                <c:pt idx="44">
                  <c:v>177.4659881591797</c:v>
                </c:pt>
                <c:pt idx="45">
                  <c:v>185.258056640625</c:v>
                </c:pt>
                <c:pt idx="46">
                  <c:v>177.4659881591797</c:v>
                </c:pt>
                <c:pt idx="47">
                  <c:v>155.43711853027344</c:v>
                </c:pt>
                <c:pt idx="48">
                  <c:v>122.98043060302734</c:v>
                </c:pt>
                <c:pt idx="49">
                  <c:v>85.70797729492188</c:v>
                </c:pt>
                <c:pt idx="50">
                  <c:v>50.06451416015625</c:v>
                </c:pt>
                <c:pt idx="51">
                  <c:v>85.70797729492188</c:v>
                </c:pt>
                <c:pt idx="52">
                  <c:v>122.98043060302734</c:v>
                </c:pt>
                <c:pt idx="53">
                  <c:v>155.43711853027344</c:v>
                </c:pt>
                <c:pt idx="54">
                  <c:v>177.4659881591797</c:v>
                </c:pt>
                <c:pt idx="55">
                  <c:v>185.258056640625</c:v>
                </c:pt>
                <c:pt idx="56">
                  <c:v>177.4659881591797</c:v>
                </c:pt>
                <c:pt idx="57">
                  <c:v>155.43711853027344</c:v>
                </c:pt>
                <c:pt idx="58">
                  <c:v>122.98043060302734</c:v>
                </c:pt>
                <c:pt idx="59">
                  <c:v>85.70797729492188</c:v>
                </c:pt>
                <c:pt idx="60">
                  <c:v>50.06451416015625</c:v>
                </c:pt>
                <c:pt idx="61">
                  <c:v>22.213111877441406</c:v>
                </c:pt>
                <c:pt idx="62">
                  <c:v>6.9695353507995605</c:v>
                </c:pt>
                <c:pt idx="63">
                  <c:v>110.77976989746094</c:v>
                </c:pt>
                <c:pt idx="64">
                  <c:v>148.95034790039062</c:v>
                </c:pt>
                <c:pt idx="65">
                  <c:v>175.6712646484375</c:v>
                </c:pt>
                <c:pt idx="66">
                  <c:v>185.258056640625</c:v>
                </c:pt>
                <c:pt idx="67">
                  <c:v>175.6712646484375</c:v>
                </c:pt>
                <c:pt idx="68">
                  <c:v>148.95034790039062</c:v>
                </c:pt>
                <c:pt idx="69">
                  <c:v>110.77976989746094</c:v>
                </c:pt>
                <c:pt idx="70">
                  <c:v>69.27973175048828</c:v>
                </c:pt>
                <c:pt idx="71">
                  <c:v>33.27873611450195</c:v>
                </c:pt>
                <c:pt idx="72">
                  <c:v>10.435445785522461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</c:ser>
        <c:ser>
          <c:idx val="1"/>
          <c:order val="1"/>
          <c:tx>
            <c:strRef>
              <c:f>'Beräkning sigma_z'!$A$8</c:f>
              <c:strCache>
                <c:ptCount val="1"/>
                <c:pt idx="0">
                  <c:v>7,5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sigma_z'!$E$8:$CZ$8</c:f>
              <c:numCache>
                <c:ptCount val="100"/>
                <c:pt idx="24">
                  <c:v>0.031830653744029144</c:v>
                </c:pt>
                <c:pt idx="25">
                  <c:v>0.10682893242558608</c:v>
                </c:pt>
                <c:pt idx="26">
                  <c:v>0.4910534812830179</c:v>
                </c:pt>
                <c:pt idx="27">
                  <c:v>3.063569538964438</c:v>
                </c:pt>
                <c:pt idx="28">
                  <c:v>13.833594912097146</c:v>
                </c:pt>
                <c:pt idx="29">
                  <c:v>35.62073600033213</c:v>
                </c:pt>
                <c:pt idx="30">
                  <c:v>67.83292356986126</c:v>
                </c:pt>
                <c:pt idx="31">
                  <c:v>104.7464017988898</c:v>
                </c:pt>
                <c:pt idx="32">
                  <c:v>138.66636335314885</c:v>
                </c:pt>
                <c:pt idx="33">
                  <c:v>162.40003871366537</c:v>
                </c:pt>
                <c:pt idx="34">
                  <c:v>170.88267644075762</c:v>
                </c:pt>
                <c:pt idx="35">
                  <c:v>162.18453721445633</c:v>
                </c:pt>
                <c:pt idx="36">
                  <c:v>137.2181159082082</c:v>
                </c:pt>
                <c:pt idx="37">
                  <c:v>93.79029581323945</c:v>
                </c:pt>
                <c:pt idx="38">
                  <c:v>33.399191104125954</c:v>
                </c:pt>
                <c:pt idx="39">
                  <c:v>28.330044638292957</c:v>
                </c:pt>
                <c:pt idx="40">
                  <c:v>50.85338503850814</c:v>
                </c:pt>
                <c:pt idx="41">
                  <c:v>82.52175450130753</c:v>
                </c:pt>
                <c:pt idx="42">
                  <c:v>115.98415874355048</c:v>
                </c:pt>
                <c:pt idx="43">
                  <c:v>145.1791867430738</c:v>
                </c:pt>
                <c:pt idx="44">
                  <c:v>165.00551997783322</c:v>
                </c:pt>
                <c:pt idx="45">
                  <c:v>172.02457764235996</c:v>
                </c:pt>
                <c:pt idx="46">
                  <c:v>165.0289484509303</c:v>
                </c:pt>
                <c:pt idx="47">
                  <c:v>145.26648618570246</c:v>
                </c:pt>
                <c:pt idx="48">
                  <c:v>116.346879499215</c:v>
                </c:pt>
                <c:pt idx="49">
                  <c:v>84.53582911248878</c:v>
                </c:pt>
                <c:pt idx="50">
                  <c:v>65.00805328507607</c:v>
                </c:pt>
                <c:pt idx="51">
                  <c:v>84.53582911248878</c:v>
                </c:pt>
                <c:pt idx="52">
                  <c:v>116.34687949921505</c:v>
                </c:pt>
                <c:pt idx="53">
                  <c:v>145.26648618570252</c:v>
                </c:pt>
                <c:pt idx="54">
                  <c:v>165.02894845093036</c:v>
                </c:pt>
                <c:pt idx="55">
                  <c:v>172.02457764236</c:v>
                </c:pt>
                <c:pt idx="56">
                  <c:v>165.0055199778332</c:v>
                </c:pt>
                <c:pt idx="57">
                  <c:v>145.17918674307376</c:v>
                </c:pt>
                <c:pt idx="58">
                  <c:v>115.98415874355048</c:v>
                </c:pt>
                <c:pt idx="59">
                  <c:v>82.52175450130747</c:v>
                </c:pt>
                <c:pt idx="60">
                  <c:v>50.85338503850812</c:v>
                </c:pt>
                <c:pt idx="61">
                  <c:v>28.33004463829297</c:v>
                </c:pt>
                <c:pt idx="62">
                  <c:v>33.39919110412595</c:v>
                </c:pt>
                <c:pt idx="63">
                  <c:v>93.79029581323944</c:v>
                </c:pt>
                <c:pt idx="64">
                  <c:v>137.21811590820815</c:v>
                </c:pt>
                <c:pt idx="65">
                  <c:v>162.18453721445638</c:v>
                </c:pt>
                <c:pt idx="66">
                  <c:v>170.88267644075754</c:v>
                </c:pt>
                <c:pt idx="67">
                  <c:v>162.40003871366528</c:v>
                </c:pt>
                <c:pt idx="68">
                  <c:v>138.66636335314888</c:v>
                </c:pt>
                <c:pt idx="69">
                  <c:v>104.74640179888978</c:v>
                </c:pt>
                <c:pt idx="70">
                  <c:v>67.83292356986128</c:v>
                </c:pt>
                <c:pt idx="71">
                  <c:v>35.62073600033216</c:v>
                </c:pt>
                <c:pt idx="72">
                  <c:v>13.83359491209715</c:v>
                </c:pt>
                <c:pt idx="73">
                  <c:v>3.063569538964437</c:v>
                </c:pt>
                <c:pt idx="74">
                  <c:v>0.49105348128301796</c:v>
                </c:pt>
                <c:pt idx="75">
                  <c:v>0.10682893242558614</c:v>
                </c:pt>
                <c:pt idx="76">
                  <c:v>0.03183065374402913</c:v>
                </c:pt>
              </c:numCache>
            </c:numRef>
          </c:val>
        </c:ser>
        <c:ser>
          <c:idx val="2"/>
          <c:order val="2"/>
          <c:tx>
            <c:strRef>
              <c:f>'Beräkning sigma_z'!$A$9</c:f>
              <c:strCache>
                <c:ptCount val="1"/>
                <c:pt idx="0">
                  <c:v>10,0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sigma_z'!$E$9:$CZ$9</c:f>
              <c:numCache>
                <c:ptCount val="100"/>
                <c:pt idx="24">
                  <c:v>0.11208634158696953</c:v>
                </c:pt>
                <c:pt idx="25">
                  <c:v>0.3357794105635532</c:v>
                </c:pt>
                <c:pt idx="26">
                  <c:v>1.2193541455792127</c:v>
                </c:pt>
                <c:pt idx="27">
                  <c:v>4.9077695358413065</c:v>
                </c:pt>
                <c:pt idx="28">
                  <c:v>15.821671810645945</c:v>
                </c:pt>
                <c:pt idx="29">
                  <c:v>36.48110824871821</c:v>
                </c:pt>
                <c:pt idx="30">
                  <c:v>66.02414016666403</c:v>
                </c:pt>
                <c:pt idx="31">
                  <c:v>99.58828518288263</c:v>
                </c:pt>
                <c:pt idx="32">
                  <c:v>130.366325794143</c:v>
                </c:pt>
                <c:pt idx="33">
                  <c:v>151.87461865007987</c:v>
                </c:pt>
                <c:pt idx="34">
                  <c:v>159.49616623471852</c:v>
                </c:pt>
                <c:pt idx="35">
                  <c:v>151.32141863966203</c:v>
                </c:pt>
                <c:pt idx="36">
                  <c:v>127.58871715214642</c:v>
                </c:pt>
                <c:pt idx="37">
                  <c:v>87.53138913044616</c:v>
                </c:pt>
                <c:pt idx="38">
                  <c:v>42.651948216746725</c:v>
                </c:pt>
                <c:pt idx="39">
                  <c:v>33.63738876064175</c:v>
                </c:pt>
                <c:pt idx="40">
                  <c:v>51.51177032585657</c:v>
                </c:pt>
                <c:pt idx="41">
                  <c:v>79.75343779054192</c:v>
                </c:pt>
                <c:pt idx="42">
                  <c:v>110.1803195140211</c:v>
                </c:pt>
                <c:pt idx="43">
                  <c:v>136.84645594441602</c:v>
                </c:pt>
                <c:pt idx="44">
                  <c:v>154.98288358883272</c:v>
                </c:pt>
                <c:pt idx="45">
                  <c:v>161.41995951276502</c:v>
                </c:pt>
                <c:pt idx="46">
                  <c:v>155.06501016129943</c:v>
                </c:pt>
                <c:pt idx="47">
                  <c:v>137.13256930436947</c:v>
                </c:pt>
                <c:pt idx="48">
                  <c:v>111.21573462961248</c:v>
                </c:pt>
                <c:pt idx="49">
                  <c:v>84.11703594681084</c:v>
                </c:pt>
                <c:pt idx="50">
                  <c:v>70.1609398504529</c:v>
                </c:pt>
                <c:pt idx="51">
                  <c:v>84.11703594681086</c:v>
                </c:pt>
                <c:pt idx="52">
                  <c:v>111.21573462961247</c:v>
                </c:pt>
                <c:pt idx="53">
                  <c:v>137.13256930436953</c:v>
                </c:pt>
                <c:pt idx="54">
                  <c:v>155.06501016129945</c:v>
                </c:pt>
                <c:pt idx="55">
                  <c:v>161.41995951276502</c:v>
                </c:pt>
                <c:pt idx="56">
                  <c:v>154.98288358883272</c:v>
                </c:pt>
                <c:pt idx="57">
                  <c:v>136.84645594441596</c:v>
                </c:pt>
                <c:pt idx="58">
                  <c:v>110.1803195140211</c:v>
                </c:pt>
                <c:pt idx="59">
                  <c:v>79.75343779054192</c:v>
                </c:pt>
                <c:pt idx="60">
                  <c:v>51.51177032585656</c:v>
                </c:pt>
                <c:pt idx="61">
                  <c:v>33.637388760641784</c:v>
                </c:pt>
                <c:pt idx="62">
                  <c:v>42.651948216746725</c:v>
                </c:pt>
                <c:pt idx="63">
                  <c:v>87.53138913044619</c:v>
                </c:pt>
                <c:pt idx="64">
                  <c:v>127.58871715214642</c:v>
                </c:pt>
                <c:pt idx="65">
                  <c:v>151.32141863966197</c:v>
                </c:pt>
                <c:pt idx="66">
                  <c:v>159.49616623471846</c:v>
                </c:pt>
                <c:pt idx="67">
                  <c:v>151.8746186500798</c:v>
                </c:pt>
                <c:pt idx="68">
                  <c:v>130.36632579414305</c:v>
                </c:pt>
                <c:pt idx="69">
                  <c:v>99.58828518288263</c:v>
                </c:pt>
                <c:pt idx="70">
                  <c:v>66.02414016666394</c:v>
                </c:pt>
                <c:pt idx="71">
                  <c:v>36.48110824871819</c:v>
                </c:pt>
                <c:pt idx="72">
                  <c:v>15.821671810645947</c:v>
                </c:pt>
                <c:pt idx="73">
                  <c:v>4.907769535841305</c:v>
                </c:pt>
                <c:pt idx="74">
                  <c:v>1.2193541455792127</c:v>
                </c:pt>
                <c:pt idx="75">
                  <c:v>0.33577941056355326</c:v>
                </c:pt>
                <c:pt idx="76">
                  <c:v>0.11208634158696952</c:v>
                </c:pt>
              </c:numCache>
            </c:numRef>
          </c:val>
        </c:ser>
        <c:ser>
          <c:idx val="3"/>
          <c:order val="3"/>
          <c:tx>
            <c:strRef>
              <c:f>'Beräkning sigma_z'!$A$10</c:f>
              <c:strCache>
                <c:ptCount val="1"/>
                <c:pt idx="0">
                  <c:v>15,0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sigma_z'!$E$10:$CZ$10</c:f>
              <c:numCache>
                <c:ptCount val="100"/>
                <c:pt idx="24">
                  <c:v>0.5514505470382581</c:v>
                </c:pt>
                <c:pt idx="25">
                  <c:v>1.3409309922948653</c:v>
                </c:pt>
                <c:pt idx="26">
                  <c:v>3.4651390217708364</c:v>
                </c:pt>
                <c:pt idx="27">
                  <c:v>8.852925560977708</c:v>
                </c:pt>
                <c:pt idx="28">
                  <c:v>20.164062515226142</c:v>
                </c:pt>
                <c:pt idx="29">
                  <c:v>38.927736236806325</c:v>
                </c:pt>
                <c:pt idx="30">
                  <c:v>64.14032244626547</c:v>
                </c:pt>
                <c:pt idx="31">
                  <c:v>92.08371901207876</c:v>
                </c:pt>
                <c:pt idx="32">
                  <c:v>117.47629017602068</c:v>
                </c:pt>
                <c:pt idx="33">
                  <c:v>135.10966456960804</c:v>
                </c:pt>
                <c:pt idx="34">
                  <c:v>141.15292886092837</c:v>
                </c:pt>
                <c:pt idx="35">
                  <c:v>133.83345474872277</c:v>
                </c:pt>
                <c:pt idx="36">
                  <c:v>113.40817675992585</c:v>
                </c:pt>
                <c:pt idx="37">
                  <c:v>83.04642440669608</c:v>
                </c:pt>
                <c:pt idx="38">
                  <c:v>54.76269753726104</c:v>
                </c:pt>
                <c:pt idx="39">
                  <c:v>45.427210336068164</c:v>
                </c:pt>
                <c:pt idx="40">
                  <c:v>55.989036580289266</c:v>
                </c:pt>
                <c:pt idx="41">
                  <c:v>77.52584804920274</c:v>
                </c:pt>
                <c:pt idx="42">
                  <c:v>102.23469026029738</c:v>
                </c:pt>
                <c:pt idx="43">
                  <c:v>124.32553124069388</c:v>
                </c:pt>
                <c:pt idx="44">
                  <c:v>139.47917920669414</c:v>
                </c:pt>
                <c:pt idx="45">
                  <c:v>144.94829101643384</c:v>
                </c:pt>
                <c:pt idx="46">
                  <c:v>139.8664235892872</c:v>
                </c:pt>
                <c:pt idx="47">
                  <c:v>125.49673363140553</c:v>
                </c:pt>
                <c:pt idx="48">
                  <c:v>105.50253201392565</c:v>
                </c:pt>
                <c:pt idx="49">
                  <c:v>86.57191234050411</c:v>
                </c:pt>
                <c:pt idx="50">
                  <c:v>78.32588949027306</c:v>
                </c:pt>
                <c:pt idx="51">
                  <c:v>86.5719123405041</c:v>
                </c:pt>
                <c:pt idx="52">
                  <c:v>105.50253201392566</c:v>
                </c:pt>
                <c:pt idx="53">
                  <c:v>125.49673363140549</c:v>
                </c:pt>
                <c:pt idx="54">
                  <c:v>139.86642358928725</c:v>
                </c:pt>
                <c:pt idx="55">
                  <c:v>144.94829101643384</c:v>
                </c:pt>
                <c:pt idx="56">
                  <c:v>139.47917920669425</c:v>
                </c:pt>
                <c:pt idx="57">
                  <c:v>124.32553124069386</c:v>
                </c:pt>
                <c:pt idx="58">
                  <c:v>102.23469026029733</c:v>
                </c:pt>
                <c:pt idx="59">
                  <c:v>77.5258480492028</c:v>
                </c:pt>
                <c:pt idx="60">
                  <c:v>55.989036580289294</c:v>
                </c:pt>
                <c:pt idx="61">
                  <c:v>45.42721033606815</c:v>
                </c:pt>
                <c:pt idx="62">
                  <c:v>54.76269753726101</c:v>
                </c:pt>
                <c:pt idx="63">
                  <c:v>83.0464244066961</c:v>
                </c:pt>
                <c:pt idx="64">
                  <c:v>113.40817675992578</c:v>
                </c:pt>
                <c:pt idx="65">
                  <c:v>133.83345474872291</c:v>
                </c:pt>
                <c:pt idx="66">
                  <c:v>141.15292886092848</c:v>
                </c:pt>
                <c:pt idx="67">
                  <c:v>135.10966456960801</c:v>
                </c:pt>
                <c:pt idx="68">
                  <c:v>117.47629017602065</c:v>
                </c:pt>
                <c:pt idx="69">
                  <c:v>92.0837190120788</c:v>
                </c:pt>
                <c:pt idx="70">
                  <c:v>64.14032244626549</c:v>
                </c:pt>
                <c:pt idx="71">
                  <c:v>38.92773623680632</c:v>
                </c:pt>
                <c:pt idx="72">
                  <c:v>20.164062515226142</c:v>
                </c:pt>
                <c:pt idx="73">
                  <c:v>8.852925560977717</c:v>
                </c:pt>
                <c:pt idx="74">
                  <c:v>3.4651390217708364</c:v>
                </c:pt>
                <c:pt idx="75">
                  <c:v>1.3409309922948651</c:v>
                </c:pt>
                <c:pt idx="76">
                  <c:v>0.5514505470382584</c:v>
                </c:pt>
              </c:numCache>
            </c:numRef>
          </c:val>
        </c:ser>
        <c:ser>
          <c:idx val="4"/>
          <c:order val="4"/>
          <c:tx>
            <c:strRef>
              <c:f>'Beräkning sigma_z'!$A$11</c:f>
              <c:strCache>
                <c:ptCount val="1"/>
                <c:pt idx="0">
                  <c:v>20,0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sigma_z'!$E$11:$CZ$11</c:f>
              <c:numCache>
                <c:ptCount val="100"/>
                <c:pt idx="24">
                  <c:v>1.4369527456092746</c:v>
                </c:pt>
                <c:pt idx="25">
                  <c:v>2.9735995319377113</c:v>
                </c:pt>
                <c:pt idx="26">
                  <c:v>6.228161612002399</c:v>
                </c:pt>
                <c:pt idx="27">
                  <c:v>12.663309996032778</c:v>
                </c:pt>
                <c:pt idx="28">
                  <c:v>23.87758642285856</c:v>
                </c:pt>
                <c:pt idx="29">
                  <c:v>40.58880055021</c:v>
                </c:pt>
                <c:pt idx="30">
                  <c:v>61.7753248488024</c:v>
                </c:pt>
                <c:pt idx="31">
                  <c:v>84.573824910423</c:v>
                </c:pt>
                <c:pt idx="32">
                  <c:v>104.99342352668235</c:v>
                </c:pt>
                <c:pt idx="33">
                  <c:v>119.03287838209194</c:v>
                </c:pt>
                <c:pt idx="34">
                  <c:v>123.70274680862747</c:v>
                </c:pt>
                <c:pt idx="35">
                  <c:v>117.70907619519951</c:v>
                </c:pt>
                <c:pt idx="36">
                  <c:v>101.95027409247689</c:v>
                </c:pt>
                <c:pt idx="37">
                  <c:v>80.54836742912835</c:v>
                </c:pt>
                <c:pt idx="38">
                  <c:v>61.869099652351096</c:v>
                </c:pt>
                <c:pt idx="39">
                  <c:v>54.63034441031875</c:v>
                </c:pt>
                <c:pt idx="40">
                  <c:v>60.83648749254116</c:v>
                </c:pt>
                <c:pt idx="41">
                  <c:v>76.27955641442637</c:v>
                </c:pt>
                <c:pt idx="42">
                  <c:v>95.23324718284876</c:v>
                </c:pt>
                <c:pt idx="43">
                  <c:v>112.69520296278117</c:v>
                </c:pt>
                <c:pt idx="44">
                  <c:v>124.88489551162235</c:v>
                </c:pt>
                <c:pt idx="45">
                  <c:v>129.46888252051207</c:v>
                </c:pt>
                <c:pt idx="46">
                  <c:v>125.80448410690329</c:v>
                </c:pt>
                <c:pt idx="47">
                  <c:v>115.15283030355721</c:v>
                </c:pt>
                <c:pt idx="48">
                  <c:v>100.83521919705831</c:v>
                </c:pt>
                <c:pt idx="49">
                  <c:v>88.14053328613107</c:v>
                </c:pt>
                <c:pt idx="50">
                  <c:v>82.96620413247359</c:v>
                </c:pt>
                <c:pt idx="51">
                  <c:v>88.14053328613112</c:v>
                </c:pt>
                <c:pt idx="52">
                  <c:v>100.83521919705834</c:v>
                </c:pt>
                <c:pt idx="53">
                  <c:v>115.15283030355724</c:v>
                </c:pt>
                <c:pt idx="54">
                  <c:v>125.80448410690326</c:v>
                </c:pt>
                <c:pt idx="55">
                  <c:v>129.46888252051204</c:v>
                </c:pt>
                <c:pt idx="56">
                  <c:v>124.88489551162239</c:v>
                </c:pt>
                <c:pt idx="57">
                  <c:v>112.69520296278118</c:v>
                </c:pt>
                <c:pt idx="58">
                  <c:v>95.23324718284881</c:v>
                </c:pt>
                <c:pt idx="59">
                  <c:v>76.27955641442638</c:v>
                </c:pt>
                <c:pt idx="60">
                  <c:v>60.83648749254116</c:v>
                </c:pt>
                <c:pt idx="61">
                  <c:v>54.63034441031873</c:v>
                </c:pt>
                <c:pt idx="62">
                  <c:v>61.86909965235109</c:v>
                </c:pt>
                <c:pt idx="63">
                  <c:v>80.54836742912839</c:v>
                </c:pt>
                <c:pt idx="64">
                  <c:v>101.95027409247683</c:v>
                </c:pt>
                <c:pt idx="65">
                  <c:v>117.70907619519954</c:v>
                </c:pt>
                <c:pt idx="66">
                  <c:v>123.70274680862751</c:v>
                </c:pt>
                <c:pt idx="67">
                  <c:v>119.03287838209194</c:v>
                </c:pt>
                <c:pt idx="68">
                  <c:v>104.99342352668239</c:v>
                </c:pt>
                <c:pt idx="69">
                  <c:v>84.57382491042306</c:v>
                </c:pt>
                <c:pt idx="70">
                  <c:v>61.775324848802406</c:v>
                </c:pt>
                <c:pt idx="71">
                  <c:v>40.58880055021004</c:v>
                </c:pt>
                <c:pt idx="72">
                  <c:v>23.877586422858556</c:v>
                </c:pt>
                <c:pt idx="73">
                  <c:v>12.663309996032776</c:v>
                </c:pt>
                <c:pt idx="74">
                  <c:v>6.228161612002397</c:v>
                </c:pt>
                <c:pt idx="75">
                  <c:v>2.9735995319377087</c:v>
                </c:pt>
                <c:pt idx="76">
                  <c:v>1.436952745609274</c:v>
                </c:pt>
              </c:numCache>
            </c:numRef>
          </c:val>
        </c:ser>
        <c:ser>
          <c:idx val="5"/>
          <c:order val="5"/>
          <c:tx>
            <c:strRef>
              <c:f>'Beräkning sigma_z'!$A$12</c:f>
              <c:strCache>
                <c:ptCount val="1"/>
                <c:pt idx="0">
                  <c:v>25,0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sigma_z'!$E$12:$CZ$12</c:f>
              <c:numCache>
                <c:ptCount val="100"/>
                <c:pt idx="24">
                  <c:v>2.685673240052611</c:v>
                </c:pt>
                <c:pt idx="25">
                  <c:v>4.928957677831241</c:v>
                </c:pt>
                <c:pt idx="26">
                  <c:v>8.990050199592103</c:v>
                </c:pt>
                <c:pt idx="27">
                  <c:v>15.889583963295818</c:v>
                </c:pt>
                <c:pt idx="28">
                  <c:v>26.538546116741273</c:v>
                </c:pt>
                <c:pt idx="29">
                  <c:v>41.14491879148444</c:v>
                </c:pt>
                <c:pt idx="30">
                  <c:v>58.73077975114502</c:v>
                </c:pt>
                <c:pt idx="31">
                  <c:v>77.09323809970041</c:v>
                </c:pt>
                <c:pt idx="32">
                  <c:v>93.27011126246431</c:v>
                </c:pt>
                <c:pt idx="33">
                  <c:v>104.30498988433115</c:v>
                </c:pt>
                <c:pt idx="34">
                  <c:v>108.02830347321598</c:v>
                </c:pt>
                <c:pt idx="35">
                  <c:v>103.6904767671655</c:v>
                </c:pt>
                <c:pt idx="36">
                  <c:v>92.47858012667831</c:v>
                </c:pt>
                <c:pt idx="37">
                  <c:v>77.93833627594216</c:v>
                </c:pt>
                <c:pt idx="38">
                  <c:v>65.57868150501947</c:v>
                </c:pt>
                <c:pt idx="39">
                  <c:v>60.47361119424226</c:v>
                </c:pt>
                <c:pt idx="40">
                  <c:v>64.3057460810845</c:v>
                </c:pt>
                <c:pt idx="41">
                  <c:v>75.07539054972266</c:v>
                </c:pt>
                <c:pt idx="42">
                  <c:v>89.00959089190684</c:v>
                </c:pt>
                <c:pt idx="43">
                  <c:v>102.25775840148475</c:v>
                </c:pt>
                <c:pt idx="44">
                  <c:v>111.73969440307381</c:v>
                </c:pt>
                <c:pt idx="45">
                  <c:v>115.55631427249949</c:v>
                </c:pt>
                <c:pt idx="46">
                  <c:v>113.2419580479755</c:v>
                </c:pt>
                <c:pt idx="47">
                  <c:v>105.90794671670403</c:v>
                </c:pt>
                <c:pt idx="48">
                  <c:v>96.2104865629168</c:v>
                </c:pt>
                <c:pt idx="49">
                  <c:v>87.91070443524241</c:v>
                </c:pt>
                <c:pt idx="50">
                  <c:v>84.62613257221061</c:v>
                </c:pt>
                <c:pt idx="51">
                  <c:v>87.91070443524241</c:v>
                </c:pt>
                <c:pt idx="52">
                  <c:v>96.21048656291681</c:v>
                </c:pt>
                <c:pt idx="53">
                  <c:v>105.90794671670402</c:v>
                </c:pt>
                <c:pt idx="54">
                  <c:v>113.24195804797553</c:v>
                </c:pt>
                <c:pt idx="55">
                  <c:v>115.5563142724995</c:v>
                </c:pt>
                <c:pt idx="56">
                  <c:v>111.73969440307387</c:v>
                </c:pt>
                <c:pt idx="57">
                  <c:v>102.25775840148476</c:v>
                </c:pt>
                <c:pt idx="58">
                  <c:v>89.00959089190684</c:v>
                </c:pt>
                <c:pt idx="59">
                  <c:v>75.07539054972271</c:v>
                </c:pt>
                <c:pt idx="60">
                  <c:v>64.30574608108445</c:v>
                </c:pt>
                <c:pt idx="61">
                  <c:v>60.47361119424228</c:v>
                </c:pt>
                <c:pt idx="62">
                  <c:v>65.5786815050195</c:v>
                </c:pt>
                <c:pt idx="63">
                  <c:v>77.9383362759422</c:v>
                </c:pt>
                <c:pt idx="64">
                  <c:v>92.47858012667827</c:v>
                </c:pt>
                <c:pt idx="65">
                  <c:v>103.69047676716556</c:v>
                </c:pt>
                <c:pt idx="66">
                  <c:v>108.02830347321598</c:v>
                </c:pt>
                <c:pt idx="67">
                  <c:v>104.30498988433114</c:v>
                </c:pt>
                <c:pt idx="68">
                  <c:v>93.27011126246431</c:v>
                </c:pt>
                <c:pt idx="69">
                  <c:v>77.09323809970041</c:v>
                </c:pt>
                <c:pt idx="70">
                  <c:v>58.73077975114505</c:v>
                </c:pt>
                <c:pt idx="71">
                  <c:v>41.14491879148446</c:v>
                </c:pt>
                <c:pt idx="72">
                  <c:v>26.538546116741266</c:v>
                </c:pt>
                <c:pt idx="73">
                  <c:v>15.889583963295818</c:v>
                </c:pt>
                <c:pt idx="74">
                  <c:v>8.990050199592105</c:v>
                </c:pt>
                <c:pt idx="75">
                  <c:v>4.928957677831242</c:v>
                </c:pt>
                <c:pt idx="76">
                  <c:v>2.685673240052608</c:v>
                </c:pt>
              </c:numCache>
            </c:numRef>
          </c:val>
        </c:ser>
        <c:ser>
          <c:idx val="6"/>
          <c:order val="6"/>
          <c:tx>
            <c:strRef>
              <c:f>'Beräkning sigma_z'!$A$13</c:f>
              <c:strCache>
                <c:ptCount val="1"/>
                <c:pt idx="0">
                  <c:v>30,0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sigma_z'!$E$13:$CZ$13</c:f>
              <c:numCache>
                <c:ptCount val="100"/>
                <c:pt idx="24">
                  <c:v>4.123492008290729</c:v>
                </c:pt>
                <c:pt idx="25">
                  <c:v>6.910600413745118</c:v>
                </c:pt>
                <c:pt idx="26">
                  <c:v>11.428009940099654</c:v>
                </c:pt>
                <c:pt idx="27">
                  <c:v>18.343050795495248</c:v>
                </c:pt>
                <c:pt idx="28">
                  <c:v>28.12736207836076</c:v>
                </c:pt>
                <c:pt idx="29">
                  <c:v>40.70478718024963</c:v>
                </c:pt>
                <c:pt idx="30">
                  <c:v>55.19048663678472</c:v>
                </c:pt>
                <c:pt idx="31">
                  <c:v>69.89897683653601</c:v>
                </c:pt>
                <c:pt idx="32">
                  <c:v>82.66518267347863</c:v>
                </c:pt>
                <c:pt idx="33">
                  <c:v>91.37610980515332</c:v>
                </c:pt>
                <c:pt idx="34">
                  <c:v>94.55016896412556</c:v>
                </c:pt>
                <c:pt idx="35">
                  <c:v>91.83793771207259</c:v>
                </c:pt>
                <c:pt idx="36">
                  <c:v>84.37149774366237</c:v>
                </c:pt>
                <c:pt idx="37">
                  <c:v>74.81824163232614</c:v>
                </c:pt>
                <c:pt idx="38">
                  <c:v>66.78755013960425</c:v>
                </c:pt>
                <c:pt idx="39">
                  <c:v>63.421859949080584</c:v>
                </c:pt>
                <c:pt idx="40">
                  <c:v>65.95867178140041</c:v>
                </c:pt>
                <c:pt idx="41">
                  <c:v>73.41592478114856</c:v>
                </c:pt>
                <c:pt idx="42">
                  <c:v>83.39983009057306</c:v>
                </c:pt>
                <c:pt idx="43">
                  <c:v>93.15990299148793</c:v>
                </c:pt>
                <c:pt idx="44">
                  <c:v>100.35720759156817</c:v>
                </c:pt>
                <c:pt idx="45">
                  <c:v>103.52404442943732</c:v>
                </c:pt>
                <c:pt idx="46">
                  <c:v>102.31819903363136</c:v>
                </c:pt>
                <c:pt idx="47">
                  <c:v>97.60785826119347</c:v>
                </c:pt>
                <c:pt idx="48">
                  <c:v>91.33619246706186</c:v>
                </c:pt>
                <c:pt idx="49">
                  <c:v>86.0441099797961</c:v>
                </c:pt>
                <c:pt idx="50">
                  <c:v>83.97647952135276</c:v>
                </c:pt>
                <c:pt idx="51">
                  <c:v>86.04410997979613</c:v>
                </c:pt>
                <c:pt idx="52">
                  <c:v>91.33619246706186</c:v>
                </c:pt>
                <c:pt idx="53">
                  <c:v>97.60785826119348</c:v>
                </c:pt>
                <c:pt idx="54">
                  <c:v>102.3181990336314</c:v>
                </c:pt>
                <c:pt idx="55">
                  <c:v>103.52404442943732</c:v>
                </c:pt>
                <c:pt idx="56">
                  <c:v>100.35720759156808</c:v>
                </c:pt>
                <c:pt idx="57">
                  <c:v>93.15990299148795</c:v>
                </c:pt>
                <c:pt idx="58">
                  <c:v>83.39983009057303</c:v>
                </c:pt>
                <c:pt idx="59">
                  <c:v>73.41592478114859</c:v>
                </c:pt>
                <c:pt idx="60">
                  <c:v>65.95867178140044</c:v>
                </c:pt>
                <c:pt idx="61">
                  <c:v>63.42185994908059</c:v>
                </c:pt>
                <c:pt idx="62">
                  <c:v>66.78755013960424</c:v>
                </c:pt>
                <c:pt idx="63">
                  <c:v>74.81824163232619</c:v>
                </c:pt>
                <c:pt idx="64">
                  <c:v>84.3714977436624</c:v>
                </c:pt>
                <c:pt idx="65">
                  <c:v>91.83793771207263</c:v>
                </c:pt>
                <c:pt idx="66">
                  <c:v>94.55016896412553</c:v>
                </c:pt>
                <c:pt idx="67">
                  <c:v>91.3761098051533</c:v>
                </c:pt>
                <c:pt idx="68">
                  <c:v>82.66518267347864</c:v>
                </c:pt>
                <c:pt idx="69">
                  <c:v>69.89897683653602</c:v>
                </c:pt>
                <c:pt idx="70">
                  <c:v>55.190486636784705</c:v>
                </c:pt>
                <c:pt idx="71">
                  <c:v>40.704787180249646</c:v>
                </c:pt>
                <c:pt idx="72">
                  <c:v>28.127362078360758</c:v>
                </c:pt>
                <c:pt idx="73">
                  <c:v>18.34305079549525</c:v>
                </c:pt>
                <c:pt idx="74">
                  <c:v>11.428009940099658</c:v>
                </c:pt>
                <c:pt idx="75">
                  <c:v>6.910600413745115</c:v>
                </c:pt>
                <c:pt idx="76">
                  <c:v>4.123492008290729</c:v>
                </c:pt>
              </c:numCache>
            </c:numRef>
          </c:val>
        </c:ser>
        <c:ser>
          <c:idx val="7"/>
          <c:order val="7"/>
          <c:tx>
            <c:strRef>
              <c:f>'Beräkning sigma_z'!$A$14</c:f>
              <c:strCache>
                <c:ptCount val="1"/>
                <c:pt idx="0">
                  <c:v>35,0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sigma_z'!$E$14:$CZ$14</c:f>
              <c:numCache>
                <c:ptCount val="100"/>
                <c:pt idx="24">
                  <c:v>5.581313288830571</c:v>
                </c:pt>
                <c:pt idx="25">
                  <c:v>8.715747497822216</c:v>
                </c:pt>
                <c:pt idx="26">
                  <c:v>13.393655606951071</c:v>
                </c:pt>
                <c:pt idx="27">
                  <c:v>20.023227502603447</c:v>
                </c:pt>
                <c:pt idx="28">
                  <c:v>28.805442428471768</c:v>
                </c:pt>
                <c:pt idx="29">
                  <c:v>39.526021964934145</c:v>
                </c:pt>
                <c:pt idx="30">
                  <c:v>51.421361808396306</c:v>
                </c:pt>
                <c:pt idx="31">
                  <c:v>63.21374428169271</c:v>
                </c:pt>
                <c:pt idx="32">
                  <c:v>73.34239189206217</c:v>
                </c:pt>
                <c:pt idx="33">
                  <c:v>80.33551460175326</c:v>
                </c:pt>
                <c:pt idx="34">
                  <c:v>83.22310287750608</c:v>
                </c:pt>
                <c:pt idx="35">
                  <c:v>81.88872378343787</c:v>
                </c:pt>
                <c:pt idx="36">
                  <c:v>77.26453947348304</c:v>
                </c:pt>
                <c:pt idx="37">
                  <c:v>71.24777936603344</c:v>
                </c:pt>
                <c:pt idx="38">
                  <c:v>66.21127251371854</c:v>
                </c:pt>
                <c:pt idx="39">
                  <c:v>64.16616243974863</c:v>
                </c:pt>
                <c:pt idx="40">
                  <c:v>65.98802411814683</c:v>
                </c:pt>
                <c:pt idx="41">
                  <c:v>71.1837178235014</c:v>
                </c:pt>
                <c:pt idx="42">
                  <c:v>78.25479320068023</c:v>
                </c:pt>
                <c:pt idx="43">
                  <c:v>85.32434702587902</c:v>
                </c:pt>
                <c:pt idx="44">
                  <c:v>90.71135708751983</c:v>
                </c:pt>
                <c:pt idx="45">
                  <c:v>93.33373082097086</c:v>
                </c:pt>
                <c:pt idx="46">
                  <c:v>92.93393819532895</c:v>
                </c:pt>
                <c:pt idx="47">
                  <c:v>90.12867608308595</c:v>
                </c:pt>
                <c:pt idx="48">
                  <c:v>86.25526629062311</c:v>
                </c:pt>
                <c:pt idx="49">
                  <c:v>82.97979514514464</c:v>
                </c:pt>
                <c:pt idx="50">
                  <c:v>81.70417037745875</c:v>
                </c:pt>
                <c:pt idx="51">
                  <c:v>82.9797951451446</c:v>
                </c:pt>
                <c:pt idx="52">
                  <c:v>86.25526629062314</c:v>
                </c:pt>
                <c:pt idx="53">
                  <c:v>90.12867608308594</c:v>
                </c:pt>
                <c:pt idx="54">
                  <c:v>92.93393819532895</c:v>
                </c:pt>
                <c:pt idx="55">
                  <c:v>93.33373082097084</c:v>
                </c:pt>
                <c:pt idx="56">
                  <c:v>90.71135708751984</c:v>
                </c:pt>
                <c:pt idx="57">
                  <c:v>85.32434702587904</c:v>
                </c:pt>
                <c:pt idx="58">
                  <c:v>78.25479320068021</c:v>
                </c:pt>
                <c:pt idx="59">
                  <c:v>71.18371782350142</c:v>
                </c:pt>
                <c:pt idx="60">
                  <c:v>65.98802411814684</c:v>
                </c:pt>
                <c:pt idx="61">
                  <c:v>64.16616243974866</c:v>
                </c:pt>
                <c:pt idx="62">
                  <c:v>66.21127251371855</c:v>
                </c:pt>
                <c:pt idx="63">
                  <c:v>71.2477793660334</c:v>
                </c:pt>
                <c:pt idx="64">
                  <c:v>77.26453947348304</c:v>
                </c:pt>
                <c:pt idx="65">
                  <c:v>81.88872378343794</c:v>
                </c:pt>
                <c:pt idx="66">
                  <c:v>83.2231028775061</c:v>
                </c:pt>
                <c:pt idx="67">
                  <c:v>80.33551460175315</c:v>
                </c:pt>
                <c:pt idx="68">
                  <c:v>73.34239189206218</c:v>
                </c:pt>
                <c:pt idx="69">
                  <c:v>63.213744281692726</c:v>
                </c:pt>
                <c:pt idx="70">
                  <c:v>51.4213618083963</c:v>
                </c:pt>
                <c:pt idx="71">
                  <c:v>39.52602196493414</c:v>
                </c:pt>
                <c:pt idx="72">
                  <c:v>28.805442428471775</c:v>
                </c:pt>
                <c:pt idx="73">
                  <c:v>20.023227502603444</c:v>
                </c:pt>
                <c:pt idx="74">
                  <c:v>13.39365560695108</c:v>
                </c:pt>
                <c:pt idx="75">
                  <c:v>8.715747497822212</c:v>
                </c:pt>
                <c:pt idx="76">
                  <c:v>5.581313288830572</c:v>
                </c:pt>
              </c:numCache>
            </c:numRef>
          </c:val>
        </c:ser>
        <c:ser>
          <c:idx val="8"/>
          <c:order val="8"/>
          <c:tx>
            <c:strRef>
              <c:f>'Beräkning sigma_z'!$A$15</c:f>
              <c:strCache>
                <c:ptCount val="1"/>
                <c:pt idx="0">
                  <c:v>40,0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sigma_z'!$E$15:$CZ$15</c:f>
              <c:numCache>
                <c:ptCount val="100"/>
                <c:pt idx="24">
                  <c:v>6.936414178707544</c:v>
                </c:pt>
                <c:pt idx="25">
                  <c:v>10.238335965667163</c:v>
                </c:pt>
                <c:pt idx="26">
                  <c:v>14.85972509731336</c:v>
                </c:pt>
                <c:pt idx="27">
                  <c:v>21.02976994887864</c:v>
                </c:pt>
                <c:pt idx="28">
                  <c:v>28.79113101072504</c:v>
                </c:pt>
                <c:pt idx="29">
                  <c:v>37.87918820854392</c:v>
                </c:pt>
                <c:pt idx="30">
                  <c:v>47.65911420927463</c:v>
                </c:pt>
                <c:pt idx="31">
                  <c:v>57.17234101357723</c:v>
                </c:pt>
                <c:pt idx="32">
                  <c:v>65.3060981805853</c:v>
                </c:pt>
                <c:pt idx="33">
                  <c:v>71.05269998729818</c:v>
                </c:pt>
                <c:pt idx="34">
                  <c:v>73.7925921839292</c:v>
                </c:pt>
                <c:pt idx="35">
                  <c:v>73.52342054199953</c:v>
                </c:pt>
                <c:pt idx="36">
                  <c:v>70.95620950844298</c:v>
                </c:pt>
                <c:pt idx="37">
                  <c:v>67.40473953755426</c:v>
                </c:pt>
                <c:pt idx="38">
                  <c:v>64.4350833473122</c:v>
                </c:pt>
                <c:pt idx="39">
                  <c:v>63.35818398263164</c:v>
                </c:pt>
                <c:pt idx="40">
                  <c:v>64.7855527732506</c:v>
                </c:pt>
                <c:pt idx="41">
                  <c:v>68.47060196325499</c:v>
                </c:pt>
                <c:pt idx="42">
                  <c:v>73.48250224488415</c:v>
                </c:pt>
                <c:pt idx="43">
                  <c:v>78.57769114441348</c:v>
                </c:pt>
                <c:pt idx="44">
                  <c:v>82.59519335153058</c:v>
                </c:pt>
                <c:pt idx="45">
                  <c:v>84.76638815045285</c:v>
                </c:pt>
                <c:pt idx="46">
                  <c:v>84.89465893450958</c:v>
                </c:pt>
                <c:pt idx="47">
                  <c:v>83.3866723880291</c:v>
                </c:pt>
                <c:pt idx="48">
                  <c:v>81.12278559596257</c:v>
                </c:pt>
                <c:pt idx="49">
                  <c:v>79.17174718801786</c:v>
                </c:pt>
                <c:pt idx="50">
                  <c:v>78.40862399822325</c:v>
                </c:pt>
                <c:pt idx="51">
                  <c:v>79.17174718801787</c:v>
                </c:pt>
                <c:pt idx="52">
                  <c:v>81.12278559596253</c:v>
                </c:pt>
                <c:pt idx="53">
                  <c:v>83.38667238802914</c:v>
                </c:pt>
                <c:pt idx="54">
                  <c:v>84.8946589345096</c:v>
                </c:pt>
                <c:pt idx="55">
                  <c:v>84.76638815045281</c:v>
                </c:pt>
                <c:pt idx="56">
                  <c:v>82.59519335153055</c:v>
                </c:pt>
                <c:pt idx="57">
                  <c:v>78.57769114441349</c:v>
                </c:pt>
                <c:pt idx="58">
                  <c:v>73.48250224488415</c:v>
                </c:pt>
                <c:pt idx="59">
                  <c:v>68.47060196325505</c:v>
                </c:pt>
                <c:pt idx="60">
                  <c:v>64.78555277325059</c:v>
                </c:pt>
                <c:pt idx="61">
                  <c:v>63.35818398263162</c:v>
                </c:pt>
                <c:pt idx="62">
                  <c:v>64.4350833473122</c:v>
                </c:pt>
                <c:pt idx="63">
                  <c:v>67.40473953755438</c:v>
                </c:pt>
                <c:pt idx="64">
                  <c:v>70.956209508443</c:v>
                </c:pt>
                <c:pt idx="65">
                  <c:v>73.52342054199957</c:v>
                </c:pt>
                <c:pt idx="66">
                  <c:v>73.7925921839292</c:v>
                </c:pt>
                <c:pt idx="67">
                  <c:v>71.05269998729817</c:v>
                </c:pt>
                <c:pt idx="68">
                  <c:v>65.3060981805853</c:v>
                </c:pt>
                <c:pt idx="69">
                  <c:v>57.17234101357724</c:v>
                </c:pt>
                <c:pt idx="70">
                  <c:v>47.65911420927462</c:v>
                </c:pt>
                <c:pt idx="71">
                  <c:v>37.87918820854394</c:v>
                </c:pt>
                <c:pt idx="72">
                  <c:v>28.791131010725035</c:v>
                </c:pt>
                <c:pt idx="73">
                  <c:v>21.02976994887863</c:v>
                </c:pt>
                <c:pt idx="74">
                  <c:v>14.859725097313362</c:v>
                </c:pt>
                <c:pt idx="75">
                  <c:v>10.238335965667167</c:v>
                </c:pt>
                <c:pt idx="76">
                  <c:v>6.93641417870754</c:v>
                </c:pt>
              </c:numCache>
            </c:numRef>
          </c:val>
        </c:ser>
        <c:ser>
          <c:idx val="9"/>
          <c:order val="9"/>
          <c:tx>
            <c:strRef>
              <c:f>'Beräkning sigma_z'!$A$16</c:f>
              <c:strCache>
                <c:ptCount val="1"/>
                <c:pt idx="0">
                  <c:v>45,0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sigma_z'!$E$16:$CZ$16</c:f>
              <c:numCache>
                <c:ptCount val="100"/>
                <c:pt idx="24">
                  <c:v>8.11787651145418</c:v>
                </c:pt>
                <c:pt idx="25">
                  <c:v>11.444885814260966</c:v>
                </c:pt>
                <c:pt idx="26">
                  <c:v>15.868017105537465</c:v>
                </c:pt>
                <c:pt idx="27">
                  <c:v>21.498981258131828</c:v>
                </c:pt>
                <c:pt idx="28">
                  <c:v>28.29458206076658</c:v>
                </c:pt>
                <c:pt idx="29">
                  <c:v>35.9887937264109</c:v>
                </c:pt>
                <c:pt idx="30">
                  <c:v>44.06860514912418</c:v>
                </c:pt>
                <c:pt idx="31">
                  <c:v>51.82144553478362</c:v>
                </c:pt>
                <c:pt idx="32">
                  <c:v>58.45967752330288</c:v>
                </c:pt>
                <c:pt idx="33">
                  <c:v>63.2994568356688</c:v>
                </c:pt>
                <c:pt idx="34">
                  <c:v>65.94904231892963</c:v>
                </c:pt>
                <c:pt idx="35">
                  <c:v>66.45110758851109</c:v>
                </c:pt>
                <c:pt idx="36">
                  <c:v>65.32457818285151</c:v>
                </c:pt>
                <c:pt idx="37">
                  <c:v>63.466539353165075</c:v>
                </c:pt>
                <c:pt idx="38">
                  <c:v>61.91411983089077</c:v>
                </c:pt>
                <c:pt idx="39">
                  <c:v>61.5316661743649</c:v>
                </c:pt>
                <c:pt idx="40">
                  <c:v>62.74510596560123</c:v>
                </c:pt>
                <c:pt idx="41">
                  <c:v>65.43693879276333</c:v>
                </c:pt>
                <c:pt idx="42">
                  <c:v>69.03394012605226</c:v>
                </c:pt>
                <c:pt idx="43">
                  <c:v>72.7292954392672</c:v>
                </c:pt>
                <c:pt idx="44">
                  <c:v>75.74373623679993</c:v>
                </c:pt>
                <c:pt idx="45">
                  <c:v>77.54610824234308</c:v>
                </c:pt>
                <c:pt idx="46">
                  <c:v>77.98597794903401</c:v>
                </c:pt>
                <c:pt idx="47">
                  <c:v>77.3152858984034</c:v>
                </c:pt>
                <c:pt idx="48">
                  <c:v>76.09346229790792</c:v>
                </c:pt>
                <c:pt idx="49">
                  <c:v>74.9929844403147</c:v>
                </c:pt>
                <c:pt idx="50">
                  <c:v>74.55681906933677</c:v>
                </c:pt>
                <c:pt idx="51">
                  <c:v>74.99298444031467</c:v>
                </c:pt>
                <c:pt idx="52">
                  <c:v>76.09346229790789</c:v>
                </c:pt>
                <c:pt idx="53">
                  <c:v>77.31528589840345</c:v>
                </c:pt>
                <c:pt idx="54">
                  <c:v>77.98597794903398</c:v>
                </c:pt>
                <c:pt idx="55">
                  <c:v>77.54610824234307</c:v>
                </c:pt>
                <c:pt idx="56">
                  <c:v>75.74373623679988</c:v>
                </c:pt>
                <c:pt idx="57">
                  <c:v>72.72929543926715</c:v>
                </c:pt>
                <c:pt idx="58">
                  <c:v>69.03394012605236</c:v>
                </c:pt>
                <c:pt idx="59">
                  <c:v>65.43693879276331</c:v>
                </c:pt>
                <c:pt idx="60">
                  <c:v>62.745105965601226</c:v>
                </c:pt>
                <c:pt idx="61">
                  <c:v>61.5316661743649</c:v>
                </c:pt>
                <c:pt idx="62">
                  <c:v>61.91411983089075</c:v>
                </c:pt>
                <c:pt idx="63">
                  <c:v>63.46653935316505</c:v>
                </c:pt>
                <c:pt idx="64">
                  <c:v>65.32457818285151</c:v>
                </c:pt>
                <c:pt idx="65">
                  <c:v>66.45110758851106</c:v>
                </c:pt>
                <c:pt idx="66">
                  <c:v>65.94904231892956</c:v>
                </c:pt>
                <c:pt idx="67">
                  <c:v>63.29945683566881</c:v>
                </c:pt>
                <c:pt idx="68">
                  <c:v>58.45967752330286</c:v>
                </c:pt>
                <c:pt idx="69">
                  <c:v>51.82144553478364</c:v>
                </c:pt>
                <c:pt idx="70">
                  <c:v>44.06860514912417</c:v>
                </c:pt>
                <c:pt idx="71">
                  <c:v>35.98879372641088</c:v>
                </c:pt>
                <c:pt idx="72">
                  <c:v>28.29458206076658</c:v>
                </c:pt>
                <c:pt idx="73">
                  <c:v>21.498981258131835</c:v>
                </c:pt>
                <c:pt idx="74">
                  <c:v>15.868017105537461</c:v>
                </c:pt>
                <c:pt idx="75">
                  <c:v>11.444885814260967</c:v>
                </c:pt>
                <c:pt idx="76">
                  <c:v>8.117876511454185</c:v>
                </c:pt>
              </c:numCache>
            </c:numRef>
          </c:val>
        </c:ser>
        <c:ser>
          <c:idx val="10"/>
          <c:order val="10"/>
          <c:tx>
            <c:strRef>
              <c:f>'Beräkning sigma_z'!$A$17</c:f>
              <c:strCache>
                <c:ptCount val="1"/>
                <c:pt idx="0">
                  <c:v>50,0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sigma_z'!$E$17:$CZ$17</c:f>
              <c:numCache>
                <c:ptCount val="100"/>
                <c:pt idx="24">
                  <c:v>9.096669299680174</c:v>
                </c:pt>
                <c:pt idx="25">
                  <c:v>12.347225325660613</c:v>
                </c:pt>
                <c:pt idx="26">
                  <c:v>16.491079221256104</c:v>
                </c:pt>
                <c:pt idx="27">
                  <c:v>21.56670615589775</c:v>
                </c:pt>
                <c:pt idx="28">
                  <c:v>27.48999647407962</c:v>
                </c:pt>
                <c:pt idx="29">
                  <c:v>34.017909361005664</c:v>
                </c:pt>
                <c:pt idx="30">
                  <c:v>40.74437011519266</c:v>
                </c:pt>
                <c:pt idx="31">
                  <c:v>47.143100619113696</c:v>
                </c:pt>
                <c:pt idx="32">
                  <c:v>52.65824058540787</c:v>
                </c:pt>
                <c:pt idx="33">
                  <c:v>56.82633851975693</c:v>
                </c:pt>
                <c:pt idx="34">
                  <c:v>59.39902281274734</c:v>
                </c:pt>
                <c:pt idx="35">
                  <c:v>60.42890268618004</c:v>
                </c:pt>
                <c:pt idx="36">
                  <c:v>60.284228617196206</c:v>
                </c:pt>
                <c:pt idx="37">
                  <c:v>59.57270570731229</c:v>
                </c:pt>
                <c:pt idx="38">
                  <c:v>58.98323432354989</c:v>
                </c:pt>
                <c:pt idx="39">
                  <c:v>59.090462534834344</c:v>
                </c:pt>
                <c:pt idx="40">
                  <c:v>60.19181104051266</c:v>
                </c:pt>
                <c:pt idx="41">
                  <c:v>62.23862970504539</c:v>
                </c:pt>
                <c:pt idx="42">
                  <c:v>64.88220662474</c:v>
                </c:pt>
                <c:pt idx="43">
                  <c:v>67.60776440584935</c:v>
                </c:pt>
                <c:pt idx="44">
                  <c:v>69.90301499817033</c:v>
                </c:pt>
                <c:pt idx="45">
                  <c:v>71.4080643553819</c:v>
                </c:pt>
                <c:pt idx="46">
                  <c:v>72.00850394709644</c:v>
                </c:pt>
                <c:pt idx="47">
                  <c:v>71.85140654930944</c:v>
                </c:pt>
                <c:pt idx="48">
                  <c:v>71.28145956246367</c:v>
                </c:pt>
                <c:pt idx="49">
                  <c:v>70.71391792339455</c:v>
                </c:pt>
                <c:pt idx="50">
                  <c:v>70.48232151157542</c:v>
                </c:pt>
                <c:pt idx="51">
                  <c:v>70.71391792339456</c:v>
                </c:pt>
                <c:pt idx="52">
                  <c:v>71.28145956246364</c:v>
                </c:pt>
                <c:pt idx="53">
                  <c:v>71.85140654930944</c:v>
                </c:pt>
                <c:pt idx="54">
                  <c:v>72.00850394709644</c:v>
                </c:pt>
                <c:pt idx="55">
                  <c:v>71.40806435538191</c:v>
                </c:pt>
                <c:pt idx="56">
                  <c:v>69.9030149981703</c:v>
                </c:pt>
                <c:pt idx="57">
                  <c:v>67.60776440584938</c:v>
                </c:pt>
                <c:pt idx="58">
                  <c:v>64.88220662473998</c:v>
                </c:pt>
                <c:pt idx="59">
                  <c:v>62.23862970504538</c:v>
                </c:pt>
                <c:pt idx="60">
                  <c:v>60.19181104051265</c:v>
                </c:pt>
                <c:pt idx="61">
                  <c:v>59.0904625348343</c:v>
                </c:pt>
                <c:pt idx="62">
                  <c:v>58.983234323549894</c:v>
                </c:pt>
                <c:pt idx="63">
                  <c:v>59.57270570731231</c:v>
                </c:pt>
                <c:pt idx="64">
                  <c:v>60.28422861719618</c:v>
                </c:pt>
                <c:pt idx="65">
                  <c:v>60.42890268618004</c:v>
                </c:pt>
                <c:pt idx="66">
                  <c:v>59.39902281274733</c:v>
                </c:pt>
                <c:pt idx="67">
                  <c:v>56.826338519756945</c:v>
                </c:pt>
                <c:pt idx="68">
                  <c:v>52.65824058540787</c:v>
                </c:pt>
                <c:pt idx="69">
                  <c:v>47.14310061911368</c:v>
                </c:pt>
                <c:pt idx="70">
                  <c:v>40.744370115192666</c:v>
                </c:pt>
                <c:pt idx="71">
                  <c:v>34.01790936100566</c:v>
                </c:pt>
                <c:pt idx="72">
                  <c:v>27.489996474079632</c:v>
                </c:pt>
                <c:pt idx="73">
                  <c:v>21.566706155897727</c:v>
                </c:pt>
                <c:pt idx="74">
                  <c:v>16.49107922125611</c:v>
                </c:pt>
                <c:pt idx="75">
                  <c:v>12.347225325660615</c:v>
                </c:pt>
                <c:pt idx="76">
                  <c:v>9.096669299680174</c:v>
                </c:pt>
              </c:numCache>
            </c:numRef>
          </c:val>
        </c:ser>
        <c:ser>
          <c:idx val="11"/>
          <c:order val="11"/>
          <c:tx>
            <c:strRef>
              <c:f>'Beräkning sigma_z'!$A$18</c:f>
              <c:strCache>
                <c:ptCount val="1"/>
                <c:pt idx="0">
                  <c:v>55,0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sigma_z'!$E$18:$CZ$18</c:f>
              <c:numCache>
                <c:ptCount val="100"/>
                <c:pt idx="24">
                  <c:v>9.872191532884921</c:v>
                </c:pt>
                <c:pt idx="25">
                  <c:v>12.980717511424025</c:v>
                </c:pt>
                <c:pt idx="26">
                  <c:v>16.80838058890691</c:v>
                </c:pt>
                <c:pt idx="27">
                  <c:v>21.350687041912654</c:v>
                </c:pt>
                <c:pt idx="28">
                  <c:v>26.50916695947052</c:v>
                </c:pt>
                <c:pt idx="29">
                  <c:v>32.07348352038536</c:v>
                </c:pt>
                <c:pt idx="30">
                  <c:v>37.72676035483545</c:v>
                </c:pt>
                <c:pt idx="31">
                  <c:v>43.081549481193946</c:v>
                </c:pt>
                <c:pt idx="32">
                  <c:v>47.7450466682981</c:v>
                </c:pt>
                <c:pt idx="33">
                  <c:v>51.40151081998647</c:v>
                </c:pt>
                <c:pt idx="34">
                  <c:v>53.89112740504067</c:v>
                </c:pt>
                <c:pt idx="35">
                  <c:v>55.260961102719804</c:v>
                </c:pt>
                <c:pt idx="36">
                  <c:v>55.76719363156978</c:v>
                </c:pt>
                <c:pt idx="37">
                  <c:v>55.81945783172692</c:v>
                </c:pt>
                <c:pt idx="38">
                  <c:v>55.87662659877016</c:v>
                </c:pt>
                <c:pt idx="39">
                  <c:v>56.32342223559428</c:v>
                </c:pt>
                <c:pt idx="40">
                  <c:v>57.36866254123084</c:v>
                </c:pt>
                <c:pt idx="41">
                  <c:v>59.00016772259392</c:v>
                </c:pt>
                <c:pt idx="42">
                  <c:v>61.009421006940826</c:v>
                </c:pt>
                <c:pt idx="43">
                  <c:v>63.072817072838184</c:v>
                </c:pt>
                <c:pt idx="44">
                  <c:v>64.85887396605654</c:v>
                </c:pt>
                <c:pt idx="45">
                  <c:v>66.12714913256514</c:v>
                </c:pt>
                <c:pt idx="46">
                  <c:v>66.79149209691091</c:v>
                </c:pt>
                <c:pt idx="47">
                  <c:v>66.93219806476866</c:v>
                </c:pt>
                <c:pt idx="48">
                  <c:v>66.75541313416277</c:v>
                </c:pt>
                <c:pt idx="49">
                  <c:v>66.5126052463613</c:v>
                </c:pt>
                <c:pt idx="50">
                  <c:v>66.40597830550539</c:v>
                </c:pt>
                <c:pt idx="51">
                  <c:v>66.51260524636132</c:v>
                </c:pt>
                <c:pt idx="52">
                  <c:v>66.75541313416284</c:v>
                </c:pt>
                <c:pt idx="53">
                  <c:v>66.93219806476871</c:v>
                </c:pt>
                <c:pt idx="54">
                  <c:v>66.79149209691094</c:v>
                </c:pt>
                <c:pt idx="55">
                  <c:v>66.12714913256511</c:v>
                </c:pt>
                <c:pt idx="56">
                  <c:v>64.85887396605649</c:v>
                </c:pt>
                <c:pt idx="57">
                  <c:v>63.07281707283822</c:v>
                </c:pt>
                <c:pt idx="58">
                  <c:v>61.00942100694083</c:v>
                </c:pt>
                <c:pt idx="59">
                  <c:v>59.000167722593915</c:v>
                </c:pt>
                <c:pt idx="60">
                  <c:v>57.368662541230854</c:v>
                </c:pt>
                <c:pt idx="61">
                  <c:v>56.32342223559425</c:v>
                </c:pt>
                <c:pt idx="62">
                  <c:v>55.876626598770166</c:v>
                </c:pt>
                <c:pt idx="63">
                  <c:v>55.81945783172692</c:v>
                </c:pt>
                <c:pt idx="64">
                  <c:v>55.76719363156977</c:v>
                </c:pt>
                <c:pt idx="65">
                  <c:v>55.26096110271981</c:v>
                </c:pt>
                <c:pt idx="66">
                  <c:v>53.89112740504066</c:v>
                </c:pt>
                <c:pt idx="67">
                  <c:v>51.40151081998649</c:v>
                </c:pt>
                <c:pt idx="68">
                  <c:v>47.74504666829811</c:v>
                </c:pt>
                <c:pt idx="69">
                  <c:v>43.08154948119398</c:v>
                </c:pt>
                <c:pt idx="70">
                  <c:v>37.72676035483545</c:v>
                </c:pt>
                <c:pt idx="71">
                  <c:v>32.07348352038534</c:v>
                </c:pt>
                <c:pt idx="72">
                  <c:v>26.5091669594705</c:v>
                </c:pt>
                <c:pt idx="73">
                  <c:v>21.35068704191264</c:v>
                </c:pt>
                <c:pt idx="74">
                  <c:v>16.808380588906914</c:v>
                </c:pt>
                <c:pt idx="75">
                  <c:v>12.980717511424027</c:v>
                </c:pt>
                <c:pt idx="76">
                  <c:v>9.872191532884923</c:v>
                </c:pt>
              </c:numCache>
            </c:numRef>
          </c:val>
        </c:ser>
        <c:ser>
          <c:idx val="12"/>
          <c:order val="12"/>
          <c:tx>
            <c:strRef>
              <c:f>'Beräkning sigma_z'!$A$19</c:f>
              <c:strCache>
                <c:ptCount val="1"/>
                <c:pt idx="0">
                  <c:v>60,0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sigma_z'!$E$19:$CZ$19</c:f>
              <c:numCache>
                <c:ptCount val="100"/>
                <c:pt idx="24">
                  <c:v>10.460438131378092</c:v>
                </c:pt>
                <c:pt idx="25">
                  <c:v>13.389566528165842</c:v>
                </c:pt>
                <c:pt idx="26">
                  <c:v>16.893601279331854</c:v>
                </c:pt>
                <c:pt idx="27">
                  <c:v>20.944901960783522</c:v>
                </c:pt>
                <c:pt idx="28">
                  <c:v>25.44533482913497</c:v>
                </c:pt>
                <c:pt idx="29">
                  <c:v>30.218816806439868</c:v>
                </c:pt>
                <c:pt idx="30">
                  <c:v>35.020259758481565</c:v>
                </c:pt>
                <c:pt idx="31">
                  <c:v>39.56437399503474</c:v>
                </c:pt>
                <c:pt idx="32">
                  <c:v>43.57210936599563</c:v>
                </c:pt>
                <c:pt idx="33">
                  <c:v>46.82597963603164</c:v>
                </c:pt>
                <c:pt idx="34">
                  <c:v>49.22041180125125</c:v>
                </c:pt>
                <c:pt idx="35">
                  <c:v>50.791668088856724</c:v>
                </c:pt>
                <c:pt idx="36">
                  <c:v>51.71511975950635</c:v>
                </c:pt>
                <c:pt idx="37">
                  <c:v>52.26587067446843</c:v>
                </c:pt>
                <c:pt idx="38">
                  <c:v>52.750360980159996</c:v>
                </c:pt>
                <c:pt idx="39">
                  <c:v>53.42779515884326</c:v>
                </c:pt>
                <c:pt idx="40">
                  <c:v>54.445772002215236</c:v>
                </c:pt>
                <c:pt idx="41">
                  <c:v>55.810613389721254</c:v>
                </c:pt>
                <c:pt idx="42">
                  <c:v>57.400587607564134</c:v>
                </c:pt>
                <c:pt idx="43">
                  <c:v>59.01521628304372</c:v>
                </c:pt>
                <c:pt idx="44">
                  <c:v>60.44275632188707</c:v>
                </c:pt>
                <c:pt idx="45">
                  <c:v>61.52422334498841</c:v>
                </c:pt>
                <c:pt idx="46">
                  <c:v>62.195479736363886</c:v>
                </c:pt>
                <c:pt idx="47">
                  <c:v>62.49651669365224</c:v>
                </c:pt>
                <c:pt idx="48">
                  <c:v>62.54677885223214</c:v>
                </c:pt>
                <c:pt idx="49">
                  <c:v>62.49534718568645</c:v>
                </c:pt>
                <c:pt idx="50">
                  <c:v>62.462852228852135</c:v>
                </c:pt>
                <c:pt idx="51">
                  <c:v>62.49534718568644</c:v>
                </c:pt>
                <c:pt idx="52">
                  <c:v>62.546778852232116</c:v>
                </c:pt>
                <c:pt idx="53">
                  <c:v>62.4965166936522</c:v>
                </c:pt>
                <c:pt idx="54">
                  <c:v>62.19547973636389</c:v>
                </c:pt>
                <c:pt idx="55">
                  <c:v>61.52422334498843</c:v>
                </c:pt>
                <c:pt idx="56">
                  <c:v>60.44275632188709</c:v>
                </c:pt>
                <c:pt idx="57">
                  <c:v>59.015216283043706</c:v>
                </c:pt>
                <c:pt idx="58">
                  <c:v>57.400587607564155</c:v>
                </c:pt>
                <c:pt idx="59">
                  <c:v>55.81061338972124</c:v>
                </c:pt>
                <c:pt idx="60">
                  <c:v>54.44577200221527</c:v>
                </c:pt>
                <c:pt idx="61">
                  <c:v>53.42779515884327</c:v>
                </c:pt>
                <c:pt idx="62">
                  <c:v>52.75036098015998</c:v>
                </c:pt>
                <c:pt idx="63">
                  <c:v>52.26587067446839</c:v>
                </c:pt>
                <c:pt idx="64">
                  <c:v>51.71511975950636</c:v>
                </c:pt>
                <c:pt idx="65">
                  <c:v>50.79166808885675</c:v>
                </c:pt>
                <c:pt idx="66">
                  <c:v>49.22041180125125</c:v>
                </c:pt>
                <c:pt idx="67">
                  <c:v>46.825979636031626</c:v>
                </c:pt>
                <c:pt idx="68">
                  <c:v>43.5721093659956</c:v>
                </c:pt>
                <c:pt idx="69">
                  <c:v>39.564373995034735</c:v>
                </c:pt>
                <c:pt idx="70">
                  <c:v>35.02025975848154</c:v>
                </c:pt>
                <c:pt idx="71">
                  <c:v>30.218816806439868</c:v>
                </c:pt>
                <c:pt idx="72">
                  <c:v>25.445334829134968</c:v>
                </c:pt>
                <c:pt idx="73">
                  <c:v>20.944901960783522</c:v>
                </c:pt>
                <c:pt idx="74">
                  <c:v>16.893601279331868</c:v>
                </c:pt>
                <c:pt idx="75">
                  <c:v>13.389566528165835</c:v>
                </c:pt>
                <c:pt idx="76">
                  <c:v>10.460438131378089</c:v>
                </c:pt>
              </c:numCache>
            </c:numRef>
          </c:val>
        </c:ser>
        <c:ser>
          <c:idx val="13"/>
          <c:order val="13"/>
          <c:tx>
            <c:strRef>
              <c:f>'Beräkning sigma_z'!$A$20</c:f>
              <c:strCache>
                <c:ptCount val="1"/>
                <c:pt idx="0">
                  <c:v>65,0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sigma_z'!$E$20:$CZ$20</c:f>
              <c:numCache>
                <c:ptCount val="100"/>
                <c:pt idx="24">
                  <c:v>10.885312772143692</c:v>
                </c:pt>
                <c:pt idx="25">
                  <c:v>13.618102432877015</c:v>
                </c:pt>
                <c:pt idx="26">
                  <c:v>16.8091951374708</c:v>
                </c:pt>
                <c:pt idx="27">
                  <c:v>20.420237066409598</c:v>
                </c:pt>
                <c:pt idx="28">
                  <c:v>24.36078164036596</c:v>
                </c:pt>
                <c:pt idx="29">
                  <c:v>28.486453418187573</c:v>
                </c:pt>
                <c:pt idx="30">
                  <c:v>32.60851327675524</c:v>
                </c:pt>
                <c:pt idx="31">
                  <c:v>36.516191131641285</c:v>
                </c:pt>
                <c:pt idx="32">
                  <c:v>40.009491372772224</c:v>
                </c:pt>
                <c:pt idx="33">
                  <c:v>42.936207925404005</c:v>
                </c:pt>
                <c:pt idx="34">
                  <c:v>45.22400585706429</c:v>
                </c:pt>
                <c:pt idx="35">
                  <c:v>46.89791470127645</c:v>
                </c:pt>
                <c:pt idx="36">
                  <c:v>48.076169024138544</c:v>
                </c:pt>
                <c:pt idx="37">
                  <c:v>48.94286731885767</c:v>
                </c:pt>
                <c:pt idx="38">
                  <c:v>49.703088788878766</c:v>
                </c:pt>
                <c:pt idx="39">
                  <c:v>50.53247599271537</c:v>
                </c:pt>
                <c:pt idx="40">
                  <c:v>51.53605740955624</c:v>
                </c:pt>
                <c:pt idx="41">
                  <c:v>52.72855414702461</c:v>
                </c:pt>
                <c:pt idx="42">
                  <c:v>54.041284703572074</c:v>
                </c:pt>
                <c:pt idx="43">
                  <c:v>55.35198953837622</c:v>
                </c:pt>
                <c:pt idx="44">
                  <c:v>56.52694965355389</c:v>
                </c:pt>
                <c:pt idx="45">
                  <c:v>57.461890554284345</c:v>
                </c:pt>
                <c:pt idx="46">
                  <c:v>58.109621841529986</c:v>
                </c:pt>
                <c:pt idx="47">
                  <c:v>58.48709036814851</c:v>
                </c:pt>
                <c:pt idx="48">
                  <c:v>58.66097797221963</c:v>
                </c:pt>
                <c:pt idx="49">
                  <c:v>58.717541681250935</c:v>
                </c:pt>
                <c:pt idx="50">
                  <c:v>58.72737823418966</c:v>
                </c:pt>
                <c:pt idx="51">
                  <c:v>58.71754168125091</c:v>
                </c:pt>
                <c:pt idx="52">
                  <c:v>58.66097797221963</c:v>
                </c:pt>
                <c:pt idx="53">
                  <c:v>58.48709036814849</c:v>
                </c:pt>
                <c:pt idx="54">
                  <c:v>58.10962184153</c:v>
                </c:pt>
                <c:pt idx="55">
                  <c:v>57.46189055428432</c:v>
                </c:pt>
                <c:pt idx="56">
                  <c:v>56.52694965355389</c:v>
                </c:pt>
                <c:pt idx="57">
                  <c:v>55.35198953837624</c:v>
                </c:pt>
                <c:pt idx="58">
                  <c:v>54.04128470357207</c:v>
                </c:pt>
                <c:pt idx="59">
                  <c:v>52.728554147024596</c:v>
                </c:pt>
                <c:pt idx="60">
                  <c:v>51.53605740955624</c:v>
                </c:pt>
                <c:pt idx="61">
                  <c:v>50.53247599271537</c:v>
                </c:pt>
                <c:pt idx="62">
                  <c:v>49.70308878887881</c:v>
                </c:pt>
                <c:pt idx="63">
                  <c:v>48.94286731885765</c:v>
                </c:pt>
                <c:pt idx="64">
                  <c:v>48.07616902413855</c:v>
                </c:pt>
                <c:pt idx="65">
                  <c:v>46.89791470127642</c:v>
                </c:pt>
                <c:pt idx="66">
                  <c:v>45.2240058570643</c:v>
                </c:pt>
                <c:pt idx="67">
                  <c:v>42.936207925404005</c:v>
                </c:pt>
                <c:pt idx="68">
                  <c:v>40.00949137277227</c:v>
                </c:pt>
                <c:pt idx="69">
                  <c:v>36.51619113164131</c:v>
                </c:pt>
                <c:pt idx="70">
                  <c:v>32.60851327675521</c:v>
                </c:pt>
                <c:pt idx="71">
                  <c:v>28.486453418187583</c:v>
                </c:pt>
                <c:pt idx="72">
                  <c:v>24.360781640365957</c:v>
                </c:pt>
                <c:pt idx="73">
                  <c:v>20.420237066409594</c:v>
                </c:pt>
                <c:pt idx="74">
                  <c:v>16.809195137470795</c:v>
                </c:pt>
                <c:pt idx="75">
                  <c:v>13.618102432877016</c:v>
                </c:pt>
                <c:pt idx="76">
                  <c:v>10.885312772143699</c:v>
                </c:pt>
              </c:numCache>
            </c:numRef>
          </c:val>
        </c:ser>
        <c:ser>
          <c:idx val="14"/>
          <c:order val="14"/>
          <c:tx>
            <c:strRef>
              <c:f>'Beräkning sigma_z'!$A$21</c:f>
              <c:strCache>
                <c:ptCount val="1"/>
                <c:pt idx="0">
                  <c:v>70,0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sigma_z'!$E$21:$CZ$21</c:f>
              <c:numCache>
                <c:ptCount val="100"/>
                <c:pt idx="24">
                  <c:v>11.17297598106218</c:v>
                </c:pt>
                <c:pt idx="25">
                  <c:v>13.706311911399235</c:v>
                </c:pt>
                <c:pt idx="26">
                  <c:v>16.605164297954452</c:v>
                </c:pt>
                <c:pt idx="27">
                  <c:v>19.827895786127442</c:v>
                </c:pt>
                <c:pt idx="28">
                  <c:v>23.29475362976873</c:v>
                </c:pt>
                <c:pt idx="29">
                  <c:v>26.88883683934402</c:v>
                </c:pt>
                <c:pt idx="30">
                  <c:v>30.464887939542045</c:v>
                </c:pt>
                <c:pt idx="31">
                  <c:v>33.86622915128284</c:v>
                </c:pt>
                <c:pt idx="32">
                  <c:v>36.94781541301117</c:v>
                </c:pt>
                <c:pt idx="33">
                  <c:v>39.60099323919217</c:v>
                </c:pt>
                <c:pt idx="34">
                  <c:v>41.773985904796646</c:v>
                </c:pt>
                <c:pt idx="35">
                  <c:v>43.482125257844125</c:v>
                </c:pt>
                <c:pt idx="36">
                  <c:v>44.80378659376076</c:v>
                </c:pt>
                <c:pt idx="37">
                  <c:v>45.86161583506274</c:v>
                </c:pt>
                <c:pt idx="38">
                  <c:v>46.79302790563266</c:v>
                </c:pt>
                <c:pt idx="39">
                  <c:v>47.717617298811476</c:v>
                </c:pt>
                <c:pt idx="40">
                  <c:v>48.71053845099924</c:v>
                </c:pt>
                <c:pt idx="41">
                  <c:v>49.78928063398723</c:v>
                </c:pt>
                <c:pt idx="42">
                  <c:v>50.91703242501568</c:v>
                </c:pt>
                <c:pt idx="43">
                  <c:v>52.02059025978579</c:v>
                </c:pt>
                <c:pt idx="44">
                  <c:v>53.016448368263966</c:v>
                </c:pt>
                <c:pt idx="45">
                  <c:v>53.83669485195234</c:v>
                </c:pt>
                <c:pt idx="46">
                  <c:v>54.44701832268459</c:v>
                </c:pt>
                <c:pt idx="47">
                  <c:v>54.852021983787566</c:v>
                </c:pt>
                <c:pt idx="48">
                  <c:v>55.08717509011444</c:v>
                </c:pt>
                <c:pt idx="49">
                  <c:v>55.20093636779758</c:v>
                </c:pt>
                <c:pt idx="50">
                  <c:v>55.23366901631359</c:v>
                </c:pt>
                <c:pt idx="51">
                  <c:v>55.20093636779758</c:v>
                </c:pt>
                <c:pt idx="52">
                  <c:v>55.08717509011443</c:v>
                </c:pt>
                <c:pt idx="53">
                  <c:v>54.852021983787594</c:v>
                </c:pt>
                <c:pt idx="54">
                  <c:v>54.44701832268459</c:v>
                </c:pt>
                <c:pt idx="55">
                  <c:v>53.83669485195234</c:v>
                </c:pt>
                <c:pt idx="56">
                  <c:v>53.01644836826399</c:v>
                </c:pt>
                <c:pt idx="57">
                  <c:v>52.020590259785806</c:v>
                </c:pt>
                <c:pt idx="58">
                  <c:v>50.91703242501569</c:v>
                </c:pt>
                <c:pt idx="59">
                  <c:v>49.78928063398721</c:v>
                </c:pt>
                <c:pt idx="60">
                  <c:v>48.71053845099923</c:v>
                </c:pt>
                <c:pt idx="61">
                  <c:v>47.71761729881146</c:v>
                </c:pt>
                <c:pt idx="62">
                  <c:v>46.79302790563266</c:v>
                </c:pt>
                <c:pt idx="63">
                  <c:v>45.86161583506274</c:v>
                </c:pt>
                <c:pt idx="64">
                  <c:v>44.80378659376077</c:v>
                </c:pt>
                <c:pt idx="65">
                  <c:v>43.482125257844146</c:v>
                </c:pt>
                <c:pt idx="66">
                  <c:v>41.77398590479665</c:v>
                </c:pt>
                <c:pt idx="67">
                  <c:v>39.60099323919218</c:v>
                </c:pt>
                <c:pt idx="68">
                  <c:v>36.94781541301119</c:v>
                </c:pt>
                <c:pt idx="69">
                  <c:v>33.86622915128289</c:v>
                </c:pt>
                <c:pt idx="70">
                  <c:v>30.46488793954205</c:v>
                </c:pt>
                <c:pt idx="71">
                  <c:v>26.888836839344034</c:v>
                </c:pt>
                <c:pt idx="72">
                  <c:v>23.294753629768735</c:v>
                </c:pt>
                <c:pt idx="73">
                  <c:v>19.827895786127435</c:v>
                </c:pt>
                <c:pt idx="74">
                  <c:v>16.60516429795445</c:v>
                </c:pt>
                <c:pt idx="75">
                  <c:v>13.706311911399235</c:v>
                </c:pt>
                <c:pt idx="76">
                  <c:v>11.172975981062178</c:v>
                </c:pt>
              </c:numCache>
            </c:numRef>
          </c:val>
        </c:ser>
        <c:ser>
          <c:idx val="15"/>
          <c:order val="15"/>
          <c:tx>
            <c:strRef>
              <c:f>'Beräkning sigma_z'!$A$22</c:f>
              <c:strCache>
                <c:ptCount val="1"/>
                <c:pt idx="0">
                  <c:v>75,0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sigma_z'!$E$22:$CZ$22</c:f>
              <c:numCache>
                <c:ptCount val="100"/>
                <c:pt idx="24">
                  <c:v>11.348559444608107</c:v>
                </c:pt>
                <c:pt idx="25">
                  <c:v>13.688061239699582</c:v>
                </c:pt>
                <c:pt idx="26">
                  <c:v>16.31996792629838</c:v>
                </c:pt>
                <c:pt idx="27">
                  <c:v>19.203528822637544</c:v>
                </c:pt>
                <c:pt idx="28">
                  <c:v>22.270269097562995</c:v>
                </c:pt>
                <c:pt idx="29">
                  <c:v>25.426168166041133</c:v>
                </c:pt>
                <c:pt idx="30">
                  <c:v>28.55915420931986</c:v>
                </c:pt>
                <c:pt idx="31">
                  <c:v>31.551757804844158</c:v>
                </c:pt>
                <c:pt idx="32">
                  <c:v>34.29727323188918</c:v>
                </c:pt>
                <c:pt idx="33">
                  <c:v>36.71636077815495</c:v>
                </c:pt>
                <c:pt idx="34">
                  <c:v>38.77020150909616</c:v>
                </c:pt>
                <c:pt idx="35">
                  <c:v>40.46651642246168</c:v>
                </c:pt>
                <c:pt idx="36">
                  <c:v>41.85614997424229</c:v>
                </c:pt>
                <c:pt idx="37">
                  <c:v>43.02027003068571</c:v>
                </c:pt>
                <c:pt idx="38">
                  <c:v>44.050922826589456</c:v>
                </c:pt>
                <c:pt idx="39">
                  <c:v>45.029811615162494</c:v>
                </c:pt>
                <c:pt idx="40">
                  <c:v>46.01090542932065</c:v>
                </c:pt>
                <c:pt idx="41">
                  <c:v>47.011434396087715</c:v>
                </c:pt>
                <c:pt idx="42">
                  <c:v>48.01327842261127</c:v>
                </c:pt>
                <c:pt idx="43">
                  <c:v>48.97359499619706</c:v>
                </c:pt>
                <c:pt idx="44">
                  <c:v>49.840858127209536</c:v>
                </c:pt>
                <c:pt idx="45">
                  <c:v>50.57114170012896</c:v>
                </c:pt>
                <c:pt idx="46">
                  <c:v>51.139795600633946</c:v>
                </c:pt>
                <c:pt idx="47">
                  <c:v>51.545412651259845</c:v>
                </c:pt>
                <c:pt idx="48">
                  <c:v>51.80557082075254</c:v>
                </c:pt>
                <c:pt idx="49">
                  <c:v>51.946476020817194</c:v>
                </c:pt>
                <c:pt idx="50">
                  <c:v>51.990537614877475</c:v>
                </c:pt>
                <c:pt idx="51">
                  <c:v>51.94647602081717</c:v>
                </c:pt>
                <c:pt idx="52">
                  <c:v>51.80557082075256</c:v>
                </c:pt>
                <c:pt idx="53">
                  <c:v>51.54541265125987</c:v>
                </c:pt>
                <c:pt idx="54">
                  <c:v>51.13979560063397</c:v>
                </c:pt>
                <c:pt idx="55">
                  <c:v>50.57114170012897</c:v>
                </c:pt>
                <c:pt idx="56">
                  <c:v>49.840858127209515</c:v>
                </c:pt>
                <c:pt idx="57">
                  <c:v>48.97359499619707</c:v>
                </c:pt>
                <c:pt idx="58">
                  <c:v>48.01327842261127</c:v>
                </c:pt>
                <c:pt idx="59">
                  <c:v>47.01143439608772</c:v>
                </c:pt>
                <c:pt idx="60">
                  <c:v>46.010905429320665</c:v>
                </c:pt>
                <c:pt idx="61">
                  <c:v>45.02981161516248</c:v>
                </c:pt>
                <c:pt idx="62">
                  <c:v>44.05092282658944</c:v>
                </c:pt>
                <c:pt idx="63">
                  <c:v>43.02027003068573</c:v>
                </c:pt>
                <c:pt idx="64">
                  <c:v>41.8561499742423</c:v>
                </c:pt>
                <c:pt idx="65">
                  <c:v>40.466516422461666</c:v>
                </c:pt>
                <c:pt idx="66">
                  <c:v>38.77020150909615</c:v>
                </c:pt>
                <c:pt idx="67">
                  <c:v>36.71636077815496</c:v>
                </c:pt>
                <c:pt idx="68">
                  <c:v>34.29727323188919</c:v>
                </c:pt>
                <c:pt idx="69">
                  <c:v>31.551757804844154</c:v>
                </c:pt>
                <c:pt idx="70">
                  <c:v>28.559154209319868</c:v>
                </c:pt>
                <c:pt idx="71">
                  <c:v>25.42616816604113</c:v>
                </c:pt>
                <c:pt idx="72">
                  <c:v>22.270269097563002</c:v>
                </c:pt>
                <c:pt idx="73">
                  <c:v>19.203528822637544</c:v>
                </c:pt>
                <c:pt idx="74">
                  <c:v>16.31996792629839</c:v>
                </c:pt>
                <c:pt idx="75">
                  <c:v>13.688061239699582</c:v>
                </c:pt>
                <c:pt idx="76">
                  <c:v>11.348559444608107</c:v>
                </c:pt>
              </c:numCache>
            </c:numRef>
          </c:val>
        </c:ser>
        <c:ser>
          <c:idx val="16"/>
          <c:order val="16"/>
          <c:tx>
            <c:strRef>
              <c:f>'Beräkning sigma_z'!$A$23</c:f>
              <c:strCache>
                <c:ptCount val="1"/>
                <c:pt idx="0">
                  <c:v>80,0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sigma_z'!$E$23:$CZ$23</c:f>
              <c:numCache>
                <c:ptCount val="100"/>
                <c:pt idx="24">
                  <c:v>11.434517127022945</c:v>
                </c:pt>
                <c:pt idx="25">
                  <c:v>13.590860563352539</c:v>
                </c:pt>
                <c:pt idx="26">
                  <c:v>15.982301950280005</c:v>
                </c:pt>
                <c:pt idx="27">
                  <c:v>18.57110243073392</c:v>
                </c:pt>
                <c:pt idx="28">
                  <c:v>21.299409126980954</c:v>
                </c:pt>
                <c:pt idx="29">
                  <c:v>24.091786683171897</c:v>
                </c:pt>
                <c:pt idx="30">
                  <c:v>26.861333471609893</c:v>
                </c:pt>
                <c:pt idx="31">
                  <c:v>29.519046228854684</c:v>
                </c:pt>
                <c:pt idx="32">
                  <c:v>31.98515240252798</c:v>
                </c:pt>
                <c:pt idx="33">
                  <c:v>34.200298530524115</c:v>
                </c:pt>
                <c:pt idx="34">
                  <c:v>36.13407303698962</c:v>
                </c:pt>
                <c:pt idx="35">
                  <c:v>37.78859053755748</c:v>
                </c:pt>
                <c:pt idx="36">
                  <c:v>39.19583454592283</c:v>
                </c:pt>
                <c:pt idx="37">
                  <c:v>40.40896860352926</c:v>
                </c:pt>
                <c:pt idx="38">
                  <c:v>41.48947444113994</c:v>
                </c:pt>
                <c:pt idx="39">
                  <c:v>42.4932280895047</c:v>
                </c:pt>
                <c:pt idx="40">
                  <c:v>43.45901377317747</c:v>
                </c:pt>
                <c:pt idx="41">
                  <c:v>44.40230166164536</c:v>
                </c:pt>
                <c:pt idx="42">
                  <c:v>45.31556142367674</c:v>
                </c:pt>
                <c:pt idx="43">
                  <c:v>46.17446045616863</c:v>
                </c:pt>
                <c:pt idx="44">
                  <c:v>46.947641110570785</c:v>
                </c:pt>
                <c:pt idx="45">
                  <c:v>47.60690168673536</c:v>
                </c:pt>
                <c:pt idx="46">
                  <c:v>48.134746931935446</c:v>
                </c:pt>
                <c:pt idx="47">
                  <c:v>48.527322015007826</c:v>
                </c:pt>
                <c:pt idx="48">
                  <c:v>48.79233678116105</c:v>
                </c:pt>
                <c:pt idx="49">
                  <c:v>48.94322332935107</c:v>
                </c:pt>
                <c:pt idx="50">
                  <c:v>48.99194543509997</c:v>
                </c:pt>
                <c:pt idx="51">
                  <c:v>48.94322332935107</c:v>
                </c:pt>
                <c:pt idx="52">
                  <c:v>48.79233678116104</c:v>
                </c:pt>
                <c:pt idx="53">
                  <c:v>48.52732201500783</c:v>
                </c:pt>
                <c:pt idx="54">
                  <c:v>48.13474693193546</c:v>
                </c:pt>
                <c:pt idx="55">
                  <c:v>47.60690168673533</c:v>
                </c:pt>
                <c:pt idx="56">
                  <c:v>46.947641110570785</c:v>
                </c:pt>
                <c:pt idx="57">
                  <c:v>46.17446045616862</c:v>
                </c:pt>
                <c:pt idx="58">
                  <c:v>45.315561423676705</c:v>
                </c:pt>
                <c:pt idx="59">
                  <c:v>44.4023016616454</c:v>
                </c:pt>
                <c:pt idx="60">
                  <c:v>43.45901377317746</c:v>
                </c:pt>
                <c:pt idx="61">
                  <c:v>42.4932280895047</c:v>
                </c:pt>
                <c:pt idx="62">
                  <c:v>41.489474441139926</c:v>
                </c:pt>
                <c:pt idx="63">
                  <c:v>40.408968603529246</c:v>
                </c:pt>
                <c:pt idx="64">
                  <c:v>39.19583454592284</c:v>
                </c:pt>
                <c:pt idx="65">
                  <c:v>37.78859053755747</c:v>
                </c:pt>
                <c:pt idx="66">
                  <c:v>36.13407303698961</c:v>
                </c:pt>
                <c:pt idx="67">
                  <c:v>34.20029853052412</c:v>
                </c:pt>
                <c:pt idx="68">
                  <c:v>31.98515240252796</c:v>
                </c:pt>
                <c:pt idx="69">
                  <c:v>29.519046228854695</c:v>
                </c:pt>
                <c:pt idx="70">
                  <c:v>26.861333471609885</c:v>
                </c:pt>
                <c:pt idx="71">
                  <c:v>24.09178668317189</c:v>
                </c:pt>
                <c:pt idx="72">
                  <c:v>21.299409126980958</c:v>
                </c:pt>
                <c:pt idx="73">
                  <c:v>18.57110243073392</c:v>
                </c:pt>
                <c:pt idx="74">
                  <c:v>15.982301950280005</c:v>
                </c:pt>
                <c:pt idx="75">
                  <c:v>13.590860563352534</c:v>
                </c:pt>
                <c:pt idx="76">
                  <c:v>11.434517127022948</c:v>
                </c:pt>
              </c:numCache>
            </c:numRef>
          </c:val>
        </c:ser>
        <c:ser>
          <c:idx val="17"/>
          <c:order val="17"/>
          <c:tx>
            <c:strRef>
              <c:f>'Beräkning sigma_z'!$A$24</c:f>
              <c:strCache>
                <c:ptCount val="1"/>
                <c:pt idx="0">
                  <c:v>85,0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sigma_z'!$E$24:$CZ$24</c:f>
              <c:numCache>
                <c:ptCount val="100"/>
                <c:pt idx="24">
                  <c:v>11.450009903840211</c:v>
                </c:pt>
                <c:pt idx="25">
                  <c:v>13.43640681780142</c:v>
                </c:pt>
                <c:pt idx="26">
                  <c:v>15.613055764102326</c:v>
                </c:pt>
                <c:pt idx="27">
                  <c:v>17.94612322024204</c:v>
                </c:pt>
                <c:pt idx="28">
                  <c:v>20.38717854718641</c:v>
                </c:pt>
                <c:pt idx="29">
                  <c:v>22.875648320418804</c:v>
                </c:pt>
                <c:pt idx="30">
                  <c:v>25.343675054178092</c:v>
                </c:pt>
                <c:pt idx="31">
                  <c:v>27.723010956805147</c:v>
                </c:pt>
                <c:pt idx="32">
                  <c:v>29.952984376009084</c:v>
                </c:pt>
                <c:pt idx="33">
                  <c:v>31.98809417421859</c:v>
                </c:pt>
                <c:pt idx="34">
                  <c:v>33.803597465567556</c:v>
                </c:pt>
                <c:pt idx="35">
                  <c:v>35.39768731656052</c:v>
                </c:pt>
                <c:pt idx="36">
                  <c:v>36.78952372984713</c:v>
                </c:pt>
                <c:pt idx="37">
                  <c:v>38.013352655572625</c:v>
                </c:pt>
                <c:pt idx="38">
                  <c:v>39.109964152102656</c:v>
                </c:pt>
                <c:pt idx="39">
                  <c:v>40.11748480158657</c:v>
                </c:pt>
                <c:pt idx="40">
                  <c:v>41.063706792053736</c:v>
                </c:pt>
                <c:pt idx="41">
                  <c:v>41.96172463499195</c:v>
                </c:pt>
                <c:pt idx="42">
                  <c:v>42.809695747157576</c:v>
                </c:pt>
                <c:pt idx="43">
                  <c:v>43.594363586318366</c:v>
                </c:pt>
                <c:pt idx="44">
                  <c:v>44.29695705536723</c:v>
                </c:pt>
                <c:pt idx="45">
                  <c:v>44.89952111911277</c:v>
                </c:pt>
                <c:pt idx="46">
                  <c:v>45.38979019883532</c:v>
                </c:pt>
                <c:pt idx="47">
                  <c:v>45.76333792556918</c:v>
                </c:pt>
                <c:pt idx="48">
                  <c:v>46.022706049772545</c:v>
                </c:pt>
                <c:pt idx="49">
                  <c:v>46.174218849799914</c:v>
                </c:pt>
                <c:pt idx="50">
                  <c:v>46.223911822882116</c:v>
                </c:pt>
                <c:pt idx="51">
                  <c:v>46.174218849799914</c:v>
                </c:pt>
                <c:pt idx="52">
                  <c:v>46.02270604977253</c:v>
                </c:pt>
                <c:pt idx="53">
                  <c:v>45.7633379255692</c:v>
                </c:pt>
                <c:pt idx="54">
                  <c:v>45.389790198835286</c:v>
                </c:pt>
                <c:pt idx="55">
                  <c:v>44.89952111911282</c:v>
                </c:pt>
                <c:pt idx="56">
                  <c:v>44.29695705536719</c:v>
                </c:pt>
                <c:pt idx="57">
                  <c:v>43.59436358631836</c:v>
                </c:pt>
                <c:pt idx="58">
                  <c:v>42.809695747157555</c:v>
                </c:pt>
                <c:pt idx="59">
                  <c:v>41.96172463499196</c:v>
                </c:pt>
                <c:pt idx="60">
                  <c:v>41.06370679205375</c:v>
                </c:pt>
                <c:pt idx="61">
                  <c:v>40.11748480158659</c:v>
                </c:pt>
                <c:pt idx="62">
                  <c:v>39.10996415210265</c:v>
                </c:pt>
                <c:pt idx="63">
                  <c:v>38.01335265557263</c:v>
                </c:pt>
                <c:pt idx="64">
                  <c:v>36.78952372984717</c:v>
                </c:pt>
                <c:pt idx="65">
                  <c:v>35.39768731656049</c:v>
                </c:pt>
                <c:pt idx="66">
                  <c:v>33.803597465567535</c:v>
                </c:pt>
                <c:pt idx="67">
                  <c:v>31.98809417421859</c:v>
                </c:pt>
                <c:pt idx="68">
                  <c:v>29.9529843760091</c:v>
                </c:pt>
                <c:pt idx="69">
                  <c:v>27.723010956805144</c:v>
                </c:pt>
                <c:pt idx="70">
                  <c:v>25.343675054178096</c:v>
                </c:pt>
                <c:pt idx="71">
                  <c:v>22.875648320418804</c:v>
                </c:pt>
                <c:pt idx="72">
                  <c:v>20.387178547186412</c:v>
                </c:pt>
                <c:pt idx="73">
                  <c:v>17.946123220242054</c:v>
                </c:pt>
                <c:pt idx="74">
                  <c:v>15.613055764102327</c:v>
                </c:pt>
                <c:pt idx="75">
                  <c:v>13.436406817801421</c:v>
                </c:pt>
                <c:pt idx="76">
                  <c:v>11.450009903840211</c:v>
                </c:pt>
              </c:numCache>
            </c:numRef>
          </c:val>
        </c:ser>
        <c:ser>
          <c:idx val="18"/>
          <c:order val="18"/>
          <c:tx>
            <c:strRef>
              <c:f>'Beräkning sigma_z'!$A$25</c:f>
              <c:strCache>
                <c:ptCount val="1"/>
                <c:pt idx="0">
                  <c:v>90,0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sigma_z'!$E$25:$CZ$25</c:f>
              <c:numCache>
                <c:ptCount val="100"/>
                <c:pt idx="24">
                  <c:v>11.41088642281422</c:v>
                </c:pt>
                <c:pt idx="25">
                  <c:v>13.241441971220324</c:v>
                </c:pt>
                <c:pt idx="26">
                  <c:v>15.227110031852083</c:v>
                </c:pt>
                <c:pt idx="27">
                  <c:v>17.33815044581016</c:v>
                </c:pt>
                <c:pt idx="28">
                  <c:v>19.534199840718543</c:v>
                </c:pt>
                <c:pt idx="29">
                  <c:v>21.76645919002911</c:v>
                </c:pt>
                <c:pt idx="30">
                  <c:v>23.98148886370679</c:v>
                </c:pt>
                <c:pt idx="31">
                  <c:v>26.126273197154298</c:v>
                </c:pt>
                <c:pt idx="32">
                  <c:v>28.153846424581328</c:v>
                </c:pt>
                <c:pt idx="33">
                  <c:v>30.02849508466922</c:v>
                </c:pt>
                <c:pt idx="34">
                  <c:v>31.729475507581004</c:v>
                </c:pt>
                <c:pt idx="35">
                  <c:v>33.25237626937609</c:v>
                </c:pt>
                <c:pt idx="36">
                  <c:v>34.607709330162145</c:v>
                </c:pt>
                <c:pt idx="37">
                  <c:v>35.81693770861011</c:v>
                </c:pt>
                <c:pt idx="38">
                  <c:v>36.90677796298114</c:v>
                </c:pt>
                <c:pt idx="39">
                  <c:v>37.90306253280827</c:v>
                </c:pt>
                <c:pt idx="40">
                  <c:v>38.825559005695894</c:v>
                </c:pt>
                <c:pt idx="41">
                  <c:v>39.68486785434159</c:v>
                </c:pt>
                <c:pt idx="42">
                  <c:v>40.481930391762575</c:v>
                </c:pt>
                <c:pt idx="43">
                  <c:v>41.2099537862327</c:v>
                </c:pt>
                <c:pt idx="44">
                  <c:v>41.85792335532037</c:v>
                </c:pt>
                <c:pt idx="45">
                  <c:v>42.414514273333744</c:v>
                </c:pt>
                <c:pt idx="46">
                  <c:v>42.87123070896502</c:v>
                </c:pt>
                <c:pt idx="47">
                  <c:v>43.223965558385075</c:v>
                </c:pt>
                <c:pt idx="48">
                  <c:v>43.472757854309044</c:v>
                </c:pt>
                <c:pt idx="49">
                  <c:v>43.62013548708854</c:v>
                </c:pt>
                <c:pt idx="50">
                  <c:v>43.668873544389704</c:v>
                </c:pt>
                <c:pt idx="51">
                  <c:v>43.62013548708854</c:v>
                </c:pt>
                <c:pt idx="52">
                  <c:v>43.47275785430905</c:v>
                </c:pt>
                <c:pt idx="53">
                  <c:v>43.22396555838507</c:v>
                </c:pt>
                <c:pt idx="54">
                  <c:v>42.871230708965</c:v>
                </c:pt>
                <c:pt idx="55">
                  <c:v>42.41451427333375</c:v>
                </c:pt>
                <c:pt idx="56">
                  <c:v>41.857923355320374</c:v>
                </c:pt>
                <c:pt idx="57">
                  <c:v>41.209953786232695</c:v>
                </c:pt>
                <c:pt idx="58">
                  <c:v>40.481930391762575</c:v>
                </c:pt>
                <c:pt idx="59">
                  <c:v>39.68486785434158</c:v>
                </c:pt>
                <c:pt idx="60">
                  <c:v>38.82555900569587</c:v>
                </c:pt>
                <c:pt idx="61">
                  <c:v>37.903062532808306</c:v>
                </c:pt>
                <c:pt idx="62">
                  <c:v>36.90677796298112</c:v>
                </c:pt>
                <c:pt idx="63">
                  <c:v>35.816937708610155</c:v>
                </c:pt>
                <c:pt idx="64">
                  <c:v>34.607709330162145</c:v>
                </c:pt>
                <c:pt idx="65">
                  <c:v>33.252376269376114</c:v>
                </c:pt>
                <c:pt idx="66">
                  <c:v>31.72947550758098</c:v>
                </c:pt>
                <c:pt idx="67">
                  <c:v>30.028495084669213</c:v>
                </c:pt>
                <c:pt idx="68">
                  <c:v>28.153846424581317</c:v>
                </c:pt>
                <c:pt idx="69">
                  <c:v>26.126273197154287</c:v>
                </c:pt>
                <c:pt idx="70">
                  <c:v>23.981488863706787</c:v>
                </c:pt>
                <c:pt idx="71">
                  <c:v>21.766459190029117</c:v>
                </c:pt>
                <c:pt idx="72">
                  <c:v>19.534199840718532</c:v>
                </c:pt>
                <c:pt idx="73">
                  <c:v>17.338150445810168</c:v>
                </c:pt>
                <c:pt idx="74">
                  <c:v>15.227110031852076</c:v>
                </c:pt>
                <c:pt idx="75">
                  <c:v>13.241441971220324</c:v>
                </c:pt>
                <c:pt idx="76">
                  <c:v>11.410886422814215</c:v>
                </c:pt>
              </c:numCache>
            </c:numRef>
          </c:val>
        </c:ser>
        <c:ser>
          <c:idx val="19"/>
          <c:order val="19"/>
          <c:tx>
            <c:strRef>
              <c:f>'Beräkning sigma_z'!$A$26</c:f>
              <c:strCache>
                <c:ptCount val="1"/>
                <c:pt idx="0">
                  <c:v>95,0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sigma_z'!$E$26:$CZ$26</c:f>
              <c:numCache>
                <c:ptCount val="100"/>
                <c:pt idx="24">
                  <c:v>11.329969833763943</c:v>
                </c:pt>
                <c:pt idx="25">
                  <c:v>13.018668643985047</c:v>
                </c:pt>
                <c:pt idx="26">
                  <c:v>14.834846240912105</c:v>
                </c:pt>
                <c:pt idx="27">
                  <c:v>16.75266754760101</c:v>
                </c:pt>
                <c:pt idx="28">
                  <c:v>18.738527231817038</c:v>
                </c:pt>
                <c:pt idx="29">
                  <c:v>20.752910370707582</c:v>
                </c:pt>
                <c:pt idx="30">
                  <c:v>22.753326307443974</c:v>
                </c:pt>
                <c:pt idx="31">
                  <c:v>24.698031723791555</c:v>
                </c:pt>
                <c:pt idx="32">
                  <c:v>26.55002894719266</c:v>
                </c:pt>
                <c:pt idx="33">
                  <c:v>28.280668903501155</c:v>
                </c:pt>
                <c:pt idx="34">
                  <c:v>29.872167042953322</c:v>
                </c:pt>
                <c:pt idx="35">
                  <c:v>31.318489415863702</c:v>
                </c:pt>
                <c:pt idx="36">
                  <c:v>32.62437324587377</c:v>
                </c:pt>
                <c:pt idx="37">
                  <c:v>33.80264846168357</c:v>
                </c:pt>
                <c:pt idx="38">
                  <c:v>34.87042049295376</c:v>
                </c:pt>
                <c:pt idx="39">
                  <c:v>35.84494606728579</c:v>
                </c:pt>
                <c:pt idx="40">
                  <c:v>36.7400954940254</c:v>
                </c:pt>
                <c:pt idx="41">
                  <c:v>37.564119601216255</c:v>
                </c:pt>
                <c:pt idx="42">
                  <c:v>38.319073643036205</c:v>
                </c:pt>
                <c:pt idx="43">
                  <c:v>39.0018020807518</c:v>
                </c:pt>
                <c:pt idx="44">
                  <c:v>39.605991174183586</c:v>
                </c:pt>
                <c:pt idx="45">
                  <c:v>40.12456626904679</c:v>
                </c:pt>
                <c:pt idx="46">
                  <c:v>40.55170754720423</c:v>
                </c:pt>
                <c:pt idx="47">
                  <c:v>40.883969557615586</c:v>
                </c:pt>
                <c:pt idx="48">
                  <c:v>41.120338415077214</c:v>
                </c:pt>
                <c:pt idx="49">
                  <c:v>41.26142946748183</c:v>
                </c:pt>
                <c:pt idx="50">
                  <c:v>41.308298725442725</c:v>
                </c:pt>
                <c:pt idx="51">
                  <c:v>41.261429467481825</c:v>
                </c:pt>
                <c:pt idx="52">
                  <c:v>41.120338415077235</c:v>
                </c:pt>
                <c:pt idx="53">
                  <c:v>40.8839695576156</c:v>
                </c:pt>
                <c:pt idx="54">
                  <c:v>40.55170754720422</c:v>
                </c:pt>
                <c:pt idx="55">
                  <c:v>40.12456626904681</c:v>
                </c:pt>
                <c:pt idx="56">
                  <c:v>39.605991174183586</c:v>
                </c:pt>
                <c:pt idx="57">
                  <c:v>39.001802080751794</c:v>
                </c:pt>
                <c:pt idx="58">
                  <c:v>38.319073643036184</c:v>
                </c:pt>
                <c:pt idx="59">
                  <c:v>37.564119601216234</c:v>
                </c:pt>
                <c:pt idx="60">
                  <c:v>36.74009549402538</c:v>
                </c:pt>
                <c:pt idx="61">
                  <c:v>35.844946067285775</c:v>
                </c:pt>
                <c:pt idx="62">
                  <c:v>34.87042049295377</c:v>
                </c:pt>
                <c:pt idx="63">
                  <c:v>33.80264846168357</c:v>
                </c:pt>
                <c:pt idx="64">
                  <c:v>32.624373245873755</c:v>
                </c:pt>
                <c:pt idx="65">
                  <c:v>31.31848941586369</c:v>
                </c:pt>
                <c:pt idx="66">
                  <c:v>29.872167042953322</c:v>
                </c:pt>
                <c:pt idx="67">
                  <c:v>28.28066890350116</c:v>
                </c:pt>
                <c:pt idx="68">
                  <c:v>26.550028947192647</c:v>
                </c:pt>
                <c:pt idx="69">
                  <c:v>24.698031723791562</c:v>
                </c:pt>
                <c:pt idx="70">
                  <c:v>22.75332630744397</c:v>
                </c:pt>
                <c:pt idx="71">
                  <c:v>20.752910370707593</c:v>
                </c:pt>
                <c:pt idx="72">
                  <c:v>18.73852723181706</c:v>
                </c:pt>
                <c:pt idx="73">
                  <c:v>16.752667547601014</c:v>
                </c:pt>
                <c:pt idx="74">
                  <c:v>14.834846240912109</c:v>
                </c:pt>
                <c:pt idx="75">
                  <c:v>13.018668643985048</c:v>
                </c:pt>
                <c:pt idx="76">
                  <c:v>11.32996983376394</c:v>
                </c:pt>
              </c:numCache>
            </c:numRef>
          </c:val>
        </c:ser>
        <c:ser>
          <c:idx val="20"/>
          <c:order val="20"/>
          <c:tx>
            <c:strRef>
              <c:f>'Beräkning sigma_z'!$A$27</c:f>
              <c:strCache>
                <c:ptCount val="1"/>
                <c:pt idx="0">
                  <c:v>100,0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sigma_z'!$E$27:$CZ$27</c:f>
              <c:numCache>
                <c:ptCount val="100"/>
                <c:pt idx="24">
                  <c:v>11.217471221853415</c:v>
                </c:pt>
                <c:pt idx="25">
                  <c:v>12.777594930330485</c:v>
                </c:pt>
                <c:pt idx="26">
                  <c:v>14.443347221897344</c:v>
                </c:pt>
                <c:pt idx="27">
                  <c:v>16.192432277570088</c:v>
                </c:pt>
                <c:pt idx="28">
                  <c:v>17.996830741165084</c:v>
                </c:pt>
                <c:pt idx="29">
                  <c:v>19.824338323529993</c:v>
                </c:pt>
                <c:pt idx="30">
                  <c:v>21.640821090589196</c:v>
                </c:pt>
                <c:pt idx="31">
                  <c:v>23.412959979707228</c:v>
                </c:pt>
                <c:pt idx="32">
                  <c:v>25.11111472744949</c:v>
                </c:pt>
                <c:pt idx="33">
                  <c:v>26.711850225442834</c:v>
                </c:pt>
                <c:pt idx="34">
                  <c:v>28.199672199459545</c:v>
                </c:pt>
                <c:pt idx="35">
                  <c:v>29.56763079586931</c:v>
                </c:pt>
                <c:pt idx="36">
                  <c:v>30.816658019896035</c:v>
                </c:pt>
                <c:pt idx="37">
                  <c:v>31.9537651456304</c:v>
                </c:pt>
                <c:pt idx="38">
                  <c:v>32.98947429630474</c:v>
                </c:pt>
                <c:pt idx="39">
                  <c:v>33.935025404899406</c:v>
                </c:pt>
                <c:pt idx="40">
                  <c:v>34.79993486058624</c:v>
                </c:pt>
                <c:pt idx="41">
                  <c:v>35.590371083572315</c:v>
                </c:pt>
                <c:pt idx="42">
                  <c:v>36.30858462315492</c:v>
                </c:pt>
                <c:pt idx="43">
                  <c:v>36.95335170621555</c:v>
                </c:pt>
                <c:pt idx="44">
                  <c:v>37.521141380482696</c:v>
                </c:pt>
                <c:pt idx="45">
                  <c:v>38.00756770844295</c:v>
                </c:pt>
                <c:pt idx="46">
                  <c:v>38.40867734798516</c:v>
                </c:pt>
                <c:pt idx="47">
                  <c:v>38.72174333873616</c:v>
                </c:pt>
                <c:pt idx="48">
                  <c:v>38.945442039054434</c:v>
                </c:pt>
                <c:pt idx="49">
                  <c:v>39.07951165030613</c:v>
                </c:pt>
                <c:pt idx="50">
                  <c:v>39.12415564152514</c:v>
                </c:pt>
                <c:pt idx="51">
                  <c:v>39.07951165030609</c:v>
                </c:pt>
                <c:pt idx="52">
                  <c:v>38.945442039054456</c:v>
                </c:pt>
                <c:pt idx="53">
                  <c:v>38.72174333873618</c:v>
                </c:pt>
                <c:pt idx="54">
                  <c:v>38.40867734798518</c:v>
                </c:pt>
                <c:pt idx="55">
                  <c:v>38.00756770844295</c:v>
                </c:pt>
                <c:pt idx="56">
                  <c:v>37.521141380482696</c:v>
                </c:pt>
                <c:pt idx="57">
                  <c:v>36.95335170621554</c:v>
                </c:pt>
                <c:pt idx="58">
                  <c:v>36.30858462315491</c:v>
                </c:pt>
                <c:pt idx="59">
                  <c:v>35.590371083572315</c:v>
                </c:pt>
                <c:pt idx="60">
                  <c:v>34.799934860586234</c:v>
                </c:pt>
                <c:pt idx="61">
                  <c:v>33.93502540489941</c:v>
                </c:pt>
                <c:pt idx="62">
                  <c:v>32.989474296304756</c:v>
                </c:pt>
                <c:pt idx="63">
                  <c:v>31.953765145630417</c:v>
                </c:pt>
                <c:pt idx="64">
                  <c:v>30.816658019896046</c:v>
                </c:pt>
                <c:pt idx="65">
                  <c:v>29.56763079586931</c:v>
                </c:pt>
                <c:pt idx="66">
                  <c:v>28.199672199459535</c:v>
                </c:pt>
                <c:pt idx="67">
                  <c:v>26.71185022544282</c:v>
                </c:pt>
                <c:pt idx="68">
                  <c:v>25.111114727449497</c:v>
                </c:pt>
                <c:pt idx="69">
                  <c:v>23.412959979707235</c:v>
                </c:pt>
                <c:pt idx="70">
                  <c:v>21.640821090589203</c:v>
                </c:pt>
                <c:pt idx="71">
                  <c:v>19.824338323529993</c:v>
                </c:pt>
                <c:pt idx="72">
                  <c:v>17.996830741165084</c:v>
                </c:pt>
                <c:pt idx="73">
                  <c:v>16.19243227757007</c:v>
                </c:pt>
                <c:pt idx="74">
                  <c:v>14.443347221897344</c:v>
                </c:pt>
                <c:pt idx="75">
                  <c:v>12.777594930330487</c:v>
                </c:pt>
                <c:pt idx="76">
                  <c:v>11.217471221853417</c:v>
                </c:pt>
              </c:numCache>
            </c:numRef>
          </c:val>
        </c:ser>
        <c:ser>
          <c:idx val="21"/>
          <c:order val="21"/>
          <c:tx>
            <c:strRef>
              <c:f>'Beräkning sigma_z'!$A$28</c:f>
              <c:strCache>
                <c:ptCount val="1"/>
                <c:pt idx="0">
                  <c:v>105,0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sigma_z'!$E$28:$CZ$28</c:f>
              <c:numCache>
                <c:ptCount val="100"/>
                <c:pt idx="24">
                  <c:v>11.081427281586455</c:v>
                </c:pt>
                <c:pt idx="25">
                  <c:v>12.525256535979636</c:v>
                </c:pt>
                <c:pt idx="26">
                  <c:v>14.057318030353876</c:v>
                </c:pt>
                <c:pt idx="27">
                  <c:v>15.658426930649837</c:v>
                </c:pt>
                <c:pt idx="28">
                  <c:v>17.30514541706868</c:v>
                </c:pt>
                <c:pt idx="29">
                  <c:v>18.971032939478775</c:v>
                </c:pt>
                <c:pt idx="30">
                  <c:v>20.6283759738723</c:v>
                </c:pt>
                <c:pt idx="31">
                  <c:v>22.25022034500856</c:v>
                </c:pt>
                <c:pt idx="32">
                  <c:v>23.812441339305213</c:v>
                </c:pt>
                <c:pt idx="33">
                  <c:v>25.295539360999978</c:v>
                </c:pt>
                <c:pt idx="34">
                  <c:v>26.68586230162854</c:v>
                </c:pt>
                <c:pt idx="35">
                  <c:v>27.976037705723634</c:v>
                </c:pt>
                <c:pt idx="36">
                  <c:v>29.164537749189765</c:v>
                </c:pt>
                <c:pt idx="37">
                  <c:v>30.254469308738194</c:v>
                </c:pt>
                <c:pt idx="38">
                  <c:v>31.251839103593078</c:v>
                </c:pt>
                <c:pt idx="39">
                  <c:v>32.16364810746868</c:v>
                </c:pt>
                <c:pt idx="40">
                  <c:v>32.99619025951889</c:v>
                </c:pt>
                <c:pt idx="41">
                  <c:v>33.753860527901054</c:v>
                </c:pt>
                <c:pt idx="42">
                  <c:v>34.43863537508974</c:v>
                </c:pt>
                <c:pt idx="43">
                  <c:v>35.050214690266</c:v>
                </c:pt>
                <c:pt idx="44">
                  <c:v>35.58665739833011</c:v>
                </c:pt>
                <c:pt idx="45">
                  <c:v>36.045246050782545</c:v>
                </c:pt>
                <c:pt idx="46">
                  <c:v>36.42330212624382</c:v>
                </c:pt>
                <c:pt idx="47">
                  <c:v>36.71874079973855</c:v>
                </c:pt>
                <c:pt idx="48">
                  <c:v>36.93027454645101</c:v>
                </c:pt>
                <c:pt idx="49">
                  <c:v>37.0573070758825</c:v>
                </c:pt>
                <c:pt idx="50">
                  <c:v>37.099659366444804</c:v>
                </c:pt>
                <c:pt idx="51">
                  <c:v>37.057307075882505</c:v>
                </c:pt>
                <c:pt idx="52">
                  <c:v>36.93027454645101</c:v>
                </c:pt>
                <c:pt idx="53">
                  <c:v>36.71874079973856</c:v>
                </c:pt>
                <c:pt idx="54">
                  <c:v>36.423302126243826</c:v>
                </c:pt>
                <c:pt idx="55">
                  <c:v>36.04524605078253</c:v>
                </c:pt>
                <c:pt idx="56">
                  <c:v>35.58665739833011</c:v>
                </c:pt>
                <c:pt idx="57">
                  <c:v>35.05021469026602</c:v>
                </c:pt>
                <c:pt idx="58">
                  <c:v>34.43863537508971</c:v>
                </c:pt>
                <c:pt idx="59">
                  <c:v>33.75386052790105</c:v>
                </c:pt>
                <c:pt idx="60">
                  <c:v>32.9961902595189</c:v>
                </c:pt>
                <c:pt idx="61">
                  <c:v>32.1636481074687</c:v>
                </c:pt>
                <c:pt idx="62">
                  <c:v>31.251839103593085</c:v>
                </c:pt>
                <c:pt idx="63">
                  <c:v>30.254469308738184</c:v>
                </c:pt>
                <c:pt idx="64">
                  <c:v>29.16453774918977</c:v>
                </c:pt>
                <c:pt idx="65">
                  <c:v>27.976037705723634</c:v>
                </c:pt>
                <c:pt idx="66">
                  <c:v>26.685862301628543</c:v>
                </c:pt>
                <c:pt idx="67">
                  <c:v>25.295539360999992</c:v>
                </c:pt>
                <c:pt idx="68">
                  <c:v>23.81244133930522</c:v>
                </c:pt>
                <c:pt idx="69">
                  <c:v>22.25022034500856</c:v>
                </c:pt>
                <c:pt idx="70">
                  <c:v>20.628375973872302</c:v>
                </c:pt>
                <c:pt idx="71">
                  <c:v>18.97103293947878</c:v>
                </c:pt>
                <c:pt idx="72">
                  <c:v>17.30514541706869</c:v>
                </c:pt>
                <c:pt idx="73">
                  <c:v>15.65842693064983</c:v>
                </c:pt>
                <c:pt idx="74">
                  <c:v>14.057318030353878</c:v>
                </c:pt>
                <c:pt idx="75">
                  <c:v>12.525256535979638</c:v>
                </c:pt>
                <c:pt idx="76">
                  <c:v>11.081427281586455</c:v>
                </c:pt>
              </c:numCache>
            </c:numRef>
          </c:val>
        </c:ser>
        <c:ser>
          <c:idx val="22"/>
          <c:order val="22"/>
          <c:tx>
            <c:strRef>
              <c:f>'Beräkning sigma_z'!$A$29</c:f>
              <c:strCache>
                <c:ptCount val="1"/>
                <c:pt idx="0">
                  <c:v>110,0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sigma_z'!$E$29:$CZ$29</c:f>
              <c:numCache>
                <c:ptCount val="100"/>
                <c:pt idx="24">
                  <c:v>10.928109163400485</c:v>
                </c:pt>
                <c:pt idx="25">
                  <c:v>12.266805809607119</c:v>
                </c:pt>
                <c:pt idx="26">
                  <c:v>13.679774516768816</c:v>
                </c:pt>
                <c:pt idx="27">
                  <c:v>15.150513687404223</c:v>
                </c:pt>
                <c:pt idx="28">
                  <c:v>16.659329015051803</c:v>
                </c:pt>
                <c:pt idx="29">
                  <c:v>18.184338677983625</c:v>
                </c:pt>
                <c:pt idx="30">
                  <c:v>19.702800435394042</c:v>
                </c:pt>
                <c:pt idx="31">
                  <c:v>21.19262550891192</c:v>
                </c:pt>
                <c:pt idx="32">
                  <c:v>22.633890068018626</c:v>
                </c:pt>
                <c:pt idx="33">
                  <c:v>24.01013006810606</c:v>
                </c:pt>
                <c:pt idx="34">
                  <c:v>25.309220752818344</c:v>
                </c:pt>
                <c:pt idx="35">
                  <c:v>26.523701338684155</c:v>
                </c:pt>
                <c:pt idx="36">
                  <c:v>27.650499968699968</c:v>
                </c:pt>
                <c:pt idx="37">
                  <c:v>28.69012485495675</c:v>
                </c:pt>
                <c:pt idx="38">
                  <c:v>29.645488798091264</c:v>
                </c:pt>
                <c:pt idx="39">
                  <c:v>30.52060031350793</c:v>
                </c:pt>
                <c:pt idx="40">
                  <c:v>31.319367658854095</c:v>
                </c:pt>
                <c:pt idx="41">
                  <c:v>32.04471826091274</c:v>
                </c:pt>
                <c:pt idx="42">
                  <c:v>32.69814728264348</c:v>
                </c:pt>
                <c:pt idx="43">
                  <c:v>33.279699929415706</c:v>
                </c:pt>
                <c:pt idx="44">
                  <c:v>33.788292523408714</c:v>
                </c:pt>
                <c:pt idx="45">
                  <c:v>34.22221360602598</c:v>
                </c:pt>
                <c:pt idx="46">
                  <c:v>34.57963299143634</c:v>
                </c:pt>
                <c:pt idx="47">
                  <c:v>34.85898274909212</c:v>
                </c:pt>
                <c:pt idx="48">
                  <c:v>35.05914376177639</c:v>
                </c:pt>
                <c:pt idx="49">
                  <c:v>35.179449776886386</c:v>
                </c:pt>
                <c:pt idx="50">
                  <c:v>35.21958172099002</c:v>
                </c:pt>
                <c:pt idx="51">
                  <c:v>35.17944977688639</c:v>
                </c:pt>
                <c:pt idx="52">
                  <c:v>35.059143761776404</c:v>
                </c:pt>
                <c:pt idx="53">
                  <c:v>34.85898274909212</c:v>
                </c:pt>
                <c:pt idx="54">
                  <c:v>34.57963299143634</c:v>
                </c:pt>
                <c:pt idx="55">
                  <c:v>34.22221360602603</c:v>
                </c:pt>
                <c:pt idx="56">
                  <c:v>33.78829252340873</c:v>
                </c:pt>
                <c:pt idx="57">
                  <c:v>33.27969992941571</c:v>
                </c:pt>
                <c:pt idx="58">
                  <c:v>32.69814728264348</c:v>
                </c:pt>
                <c:pt idx="59">
                  <c:v>32.044718260912745</c:v>
                </c:pt>
                <c:pt idx="60">
                  <c:v>31.31936765885409</c:v>
                </c:pt>
                <c:pt idx="61">
                  <c:v>30.520600313507945</c:v>
                </c:pt>
                <c:pt idx="62">
                  <c:v>29.645488798091275</c:v>
                </c:pt>
                <c:pt idx="63">
                  <c:v>28.69012485495674</c:v>
                </c:pt>
                <c:pt idx="64">
                  <c:v>27.65049996869996</c:v>
                </c:pt>
                <c:pt idx="65">
                  <c:v>26.523701338684155</c:v>
                </c:pt>
                <c:pt idx="66">
                  <c:v>25.309220752818348</c:v>
                </c:pt>
                <c:pt idx="67">
                  <c:v>24.01013006810606</c:v>
                </c:pt>
                <c:pt idx="68">
                  <c:v>22.63389006801863</c:v>
                </c:pt>
                <c:pt idx="69">
                  <c:v>21.192625508911913</c:v>
                </c:pt>
                <c:pt idx="70">
                  <c:v>19.702800435394046</c:v>
                </c:pt>
                <c:pt idx="71">
                  <c:v>18.184338677983614</c:v>
                </c:pt>
                <c:pt idx="72">
                  <c:v>16.659329015051803</c:v>
                </c:pt>
                <c:pt idx="73">
                  <c:v>15.15051368740422</c:v>
                </c:pt>
                <c:pt idx="74">
                  <c:v>13.679774516768822</c:v>
                </c:pt>
                <c:pt idx="75">
                  <c:v>12.266805809607117</c:v>
                </c:pt>
                <c:pt idx="76">
                  <c:v>10.928109163400482</c:v>
                </c:pt>
              </c:numCache>
            </c:numRef>
          </c:val>
        </c:ser>
        <c:ser>
          <c:idx val="23"/>
          <c:order val="23"/>
          <c:tx>
            <c:strRef>
              <c:f>'Beräkning sigma_z'!$A$30</c:f>
              <c:strCache>
                <c:ptCount val="1"/>
                <c:pt idx="0">
                  <c:v>115,0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sigma_z'!$E$30:$CZ$30</c:f>
              <c:numCache>
                <c:ptCount val="100"/>
                <c:pt idx="24">
                  <c:v>10.762379336555432</c:v>
                </c:pt>
                <c:pt idx="25">
                  <c:v>12.00597748455165</c:v>
                </c:pt>
                <c:pt idx="26">
                  <c:v>13.312548565196614</c:v>
                </c:pt>
                <c:pt idx="27">
                  <c:v>14.667878496381462</c:v>
                </c:pt>
                <c:pt idx="28">
                  <c:v>16.05532897226995</c:v>
                </c:pt>
                <c:pt idx="29">
                  <c:v>17.456640794363427</c:v>
                </c:pt>
                <c:pt idx="30">
                  <c:v>18.8529543609917</c:v>
                </c:pt>
                <c:pt idx="31">
                  <c:v>20.225945321358775</c:v>
                </c:pt>
                <c:pt idx="32">
                  <c:v>21.55894019381968</c:v>
                </c:pt>
                <c:pt idx="33">
                  <c:v>22.83786411964582</c:v>
                </c:pt>
                <c:pt idx="34">
                  <c:v>24.05188740574397</c:v>
                </c:pt>
                <c:pt idx="35">
                  <c:v>25.193679916839226</c:v>
                </c:pt>
                <c:pt idx="36">
                  <c:v>26.25924647341413</c:v>
                </c:pt>
                <c:pt idx="37">
                  <c:v>27.24738952296434</c:v>
                </c:pt>
                <c:pt idx="38">
                  <c:v>28.15891109426608</c:v>
                </c:pt>
                <c:pt idx="39">
                  <c:v>28.995708596130182</c:v>
                </c:pt>
                <c:pt idx="40">
                  <c:v>29.759927732081255</c:v>
                </c:pt>
                <c:pt idx="41">
                  <c:v>30.453308614961763</c:v>
                </c:pt>
                <c:pt idx="42">
                  <c:v>31.076805603312437</c:v>
                </c:pt>
                <c:pt idx="43">
                  <c:v>31.63049258317657</c:v>
                </c:pt>
                <c:pt idx="44">
                  <c:v>32.113701747108784</c:v>
                </c:pt>
                <c:pt idx="45">
                  <c:v>32.52530152617641</c:v>
                </c:pt>
                <c:pt idx="46">
                  <c:v>32.86400743058981</c:v>
                </c:pt>
                <c:pt idx="47">
                  <c:v>33.12863795526998</c:v>
                </c:pt>
                <c:pt idx="48">
                  <c:v>33.31826729334369</c:v>
                </c:pt>
                <c:pt idx="49">
                  <c:v>33.432272586927304</c:v>
                </c:pt>
                <c:pt idx="50">
                  <c:v>33.4703102866752</c:v>
                </c:pt>
                <c:pt idx="51">
                  <c:v>33.432272586927276</c:v>
                </c:pt>
                <c:pt idx="52">
                  <c:v>33.31826729334366</c:v>
                </c:pt>
                <c:pt idx="53">
                  <c:v>33.12863795526999</c:v>
                </c:pt>
                <c:pt idx="54">
                  <c:v>32.86400743058979</c:v>
                </c:pt>
                <c:pt idx="55">
                  <c:v>32.52530152617642</c:v>
                </c:pt>
                <c:pt idx="56">
                  <c:v>32.1137017471088</c:v>
                </c:pt>
                <c:pt idx="57">
                  <c:v>31.630492583176576</c:v>
                </c:pt>
                <c:pt idx="58">
                  <c:v>31.076805603312433</c:v>
                </c:pt>
                <c:pt idx="59">
                  <c:v>30.453308614961763</c:v>
                </c:pt>
                <c:pt idx="60">
                  <c:v>29.759927732081263</c:v>
                </c:pt>
                <c:pt idx="61">
                  <c:v>28.995708596130193</c:v>
                </c:pt>
                <c:pt idx="62">
                  <c:v>28.158911094266088</c:v>
                </c:pt>
                <c:pt idx="63">
                  <c:v>27.247389522964344</c:v>
                </c:pt>
                <c:pt idx="64">
                  <c:v>26.25924647341412</c:v>
                </c:pt>
                <c:pt idx="65">
                  <c:v>25.193679916839223</c:v>
                </c:pt>
                <c:pt idx="66">
                  <c:v>24.051887405743972</c:v>
                </c:pt>
                <c:pt idx="67">
                  <c:v>22.837864119645822</c:v>
                </c:pt>
                <c:pt idx="68">
                  <c:v>21.558940193819687</c:v>
                </c:pt>
                <c:pt idx="69">
                  <c:v>20.225945321358772</c:v>
                </c:pt>
                <c:pt idx="70">
                  <c:v>18.85295436099169</c:v>
                </c:pt>
                <c:pt idx="71">
                  <c:v>17.456640794363423</c:v>
                </c:pt>
                <c:pt idx="72">
                  <c:v>16.055328972269944</c:v>
                </c:pt>
                <c:pt idx="73">
                  <c:v>14.66787849638146</c:v>
                </c:pt>
                <c:pt idx="74">
                  <c:v>13.312548565196607</c:v>
                </c:pt>
                <c:pt idx="75">
                  <c:v>12.005977484551646</c:v>
                </c:pt>
                <c:pt idx="76">
                  <c:v>10.76237933655543</c:v>
                </c:pt>
              </c:numCache>
            </c:numRef>
          </c:val>
        </c:ser>
        <c:ser>
          <c:idx val="24"/>
          <c:order val="24"/>
          <c:tx>
            <c:strRef>
              <c:f>'Beräkning sigma_z'!$A$31</c:f>
              <c:strCache>
                <c:ptCount val="1"/>
                <c:pt idx="0">
                  <c:v>120,0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sigma_z'!$E$31:$CZ$31</c:f>
              <c:numCache>
                <c:ptCount val="100"/>
                <c:pt idx="24">
                  <c:v>10.587990266721873</c:v>
                </c:pt>
                <c:pt idx="25">
                  <c:v>11.745449041022447</c:v>
                </c:pt>
                <c:pt idx="26">
                  <c:v>12.956653475267998</c:v>
                </c:pt>
                <c:pt idx="27">
                  <c:v>14.209326480520991</c:v>
                </c:pt>
                <c:pt idx="28">
                  <c:v>15.489327538871583</c:v>
                </c:pt>
                <c:pt idx="29">
                  <c:v>16.78129297460301</c:v>
                </c:pt>
                <c:pt idx="30">
                  <c:v>18.069423655028263</c:v>
                </c:pt>
                <c:pt idx="31">
                  <c:v>19.338343658771553</c:v>
                </c:pt>
                <c:pt idx="32">
                  <c:v>20.573933089910433</c:v>
                </c:pt>
                <c:pt idx="33">
                  <c:v>21.76403235312262</c:v>
                </c:pt>
                <c:pt idx="34">
                  <c:v>22.89892745674807</c:v>
                </c:pt>
                <c:pt idx="35">
                  <c:v>23.971556126068993</c:v>
                </c:pt>
                <c:pt idx="36">
                  <c:v>24.977418129054502</c:v>
                </c:pt>
                <c:pt idx="37">
                  <c:v>25.914221838495678</c:v>
                </c:pt>
                <c:pt idx="38">
                  <c:v>26.781342232960107</c:v>
                </c:pt>
                <c:pt idx="39">
                  <c:v>27.579193439456155</c:v>
                </c:pt>
                <c:pt idx="40">
                  <c:v>28.3086250767848</c:v>
                </c:pt>
                <c:pt idx="41">
                  <c:v>28.970434956895872</c:v>
                </c:pt>
                <c:pt idx="42">
                  <c:v>29.56505588309423</c:v>
                </c:pt>
                <c:pt idx="43">
                  <c:v>30.092430704260423</c:v>
                </c:pt>
                <c:pt idx="44">
                  <c:v>30.55204875498902</c:v>
                </c:pt>
                <c:pt idx="45">
                  <c:v>30.943088337612796</c:v>
                </c:pt>
                <c:pt idx="46">
                  <c:v>31.264599846381174</c:v>
                </c:pt>
                <c:pt idx="47">
                  <c:v>31.515672701718277</c:v>
                </c:pt>
                <c:pt idx="48">
                  <c:v>31.69555125907029</c:v>
                </c:pt>
                <c:pt idx="49">
                  <c:v>31.803691599552746</c:v>
                </c:pt>
                <c:pt idx="50">
                  <c:v>31.83977335052501</c:v>
                </c:pt>
                <c:pt idx="51">
                  <c:v>31.803691599552753</c:v>
                </c:pt>
                <c:pt idx="52">
                  <c:v>31.69555125907029</c:v>
                </c:pt>
                <c:pt idx="53">
                  <c:v>31.515672701718284</c:v>
                </c:pt>
                <c:pt idx="54">
                  <c:v>31.264599846381163</c:v>
                </c:pt>
                <c:pt idx="55">
                  <c:v>30.943088337612792</c:v>
                </c:pt>
                <c:pt idx="56">
                  <c:v>30.55204875498901</c:v>
                </c:pt>
                <c:pt idx="57">
                  <c:v>30.09243070426043</c:v>
                </c:pt>
                <c:pt idx="58">
                  <c:v>29.565055883094228</c:v>
                </c:pt>
                <c:pt idx="59">
                  <c:v>28.970434956895875</c:v>
                </c:pt>
                <c:pt idx="60">
                  <c:v>28.308625076784804</c:v>
                </c:pt>
                <c:pt idx="61">
                  <c:v>27.57919343945615</c:v>
                </c:pt>
                <c:pt idx="62">
                  <c:v>26.781342232960117</c:v>
                </c:pt>
                <c:pt idx="63">
                  <c:v>25.914221838495664</c:v>
                </c:pt>
                <c:pt idx="64">
                  <c:v>24.977418129054524</c:v>
                </c:pt>
                <c:pt idx="65">
                  <c:v>23.971556126068993</c:v>
                </c:pt>
                <c:pt idx="66">
                  <c:v>22.898927456748066</c:v>
                </c:pt>
                <c:pt idx="67">
                  <c:v>21.764032353122616</c:v>
                </c:pt>
                <c:pt idx="68">
                  <c:v>20.57393308991043</c:v>
                </c:pt>
                <c:pt idx="69">
                  <c:v>19.338343658771553</c:v>
                </c:pt>
                <c:pt idx="70">
                  <c:v>18.069423655028274</c:v>
                </c:pt>
                <c:pt idx="71">
                  <c:v>16.78129297460301</c:v>
                </c:pt>
                <c:pt idx="72">
                  <c:v>15.489327538871583</c:v>
                </c:pt>
                <c:pt idx="73">
                  <c:v>14.209326480520991</c:v>
                </c:pt>
                <c:pt idx="74">
                  <c:v>12.956653475267997</c:v>
                </c:pt>
                <c:pt idx="75">
                  <c:v>11.74544904102244</c:v>
                </c:pt>
                <c:pt idx="76">
                  <c:v>10.587990266721876</c:v>
                </c:pt>
              </c:numCache>
            </c:numRef>
          </c:val>
        </c:ser>
        <c:ser>
          <c:idx val="25"/>
          <c:order val="25"/>
          <c:tx>
            <c:strRef>
              <c:f>'Beräkning sigma_z'!$A$32</c:f>
              <c:strCache>
                <c:ptCount val="1"/>
                <c:pt idx="0">
                  <c:v>125,0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sigma_z'!$E$32:$CZ$32</c:f>
              <c:numCache>
                <c:ptCount val="100"/>
                <c:pt idx="24">
                  <c:v>10.407827516987156</c:v>
                </c:pt>
                <c:pt idx="25">
                  <c:v>11.487115234135075</c:v>
                </c:pt>
                <c:pt idx="26">
                  <c:v>12.61254514682162</c:v>
                </c:pt>
                <c:pt idx="27">
                  <c:v>13.773474821764434</c:v>
                </c:pt>
                <c:pt idx="28">
                  <c:v>14.957810985718758</c:v>
                </c:pt>
                <c:pt idx="29">
                  <c:v>16.1525196832825</c:v>
                </c:pt>
                <c:pt idx="30">
                  <c:v>17.34423731021777</c:v>
                </c:pt>
                <c:pt idx="31">
                  <c:v>18.519925401142164</c:v>
                </c:pt>
                <c:pt idx="32">
                  <c:v>19.66749958798625</c:v>
                </c:pt>
                <c:pt idx="33">
                  <c:v>20.77636085199357</c:v>
                </c:pt>
                <c:pt idx="34">
                  <c:v>21.837767037622612</c:v>
                </c:pt>
                <c:pt idx="35">
                  <c:v>22.84500407296827</c:v>
                </c:pt>
                <c:pt idx="36">
                  <c:v>23.793346177420823</c:v>
                </c:pt>
                <c:pt idx="37">
                  <c:v>24.679826957325286</c:v>
                </c:pt>
                <c:pt idx="38">
                  <c:v>25.502871997167457</c:v>
                </c:pt>
                <c:pt idx="39">
                  <c:v>26.26186217902178</c:v>
                </c:pt>
                <c:pt idx="40">
                  <c:v>26.95670152958324</c:v>
                </c:pt>
                <c:pt idx="41">
                  <c:v>27.587453274875408</c:v>
                </c:pt>
                <c:pt idx="42">
                  <c:v>28.154085954734985</c:v>
                </c:pt>
                <c:pt idx="43">
                  <c:v>28.656343711402997</c:v>
                </c:pt>
                <c:pt idx="44">
                  <c:v>29.093728223234333</c:v>
                </c:pt>
                <c:pt idx="45">
                  <c:v>29.465560447556953</c:v>
                </c:pt>
                <c:pt idx="46">
                  <c:v>29.77108213440694</c:v>
                </c:pt>
                <c:pt idx="47">
                  <c:v>30.009560342267626</c:v>
                </c:pt>
                <c:pt idx="48">
                  <c:v>30.180370022748573</c:v>
                </c:pt>
                <c:pt idx="49">
                  <c:v>30.28304508510293</c:v>
                </c:pt>
                <c:pt idx="50">
                  <c:v>30.317301724784514</c:v>
                </c:pt>
                <c:pt idx="51">
                  <c:v>30.283045085102923</c:v>
                </c:pt>
                <c:pt idx="52">
                  <c:v>30.18037002274857</c:v>
                </c:pt>
                <c:pt idx="53">
                  <c:v>30.009560342267626</c:v>
                </c:pt>
                <c:pt idx="54">
                  <c:v>29.771082134406946</c:v>
                </c:pt>
                <c:pt idx="55">
                  <c:v>29.465560447556953</c:v>
                </c:pt>
                <c:pt idx="56">
                  <c:v>29.093728223234336</c:v>
                </c:pt>
                <c:pt idx="57">
                  <c:v>28.656343711402993</c:v>
                </c:pt>
                <c:pt idx="58">
                  <c:v>28.154085954734995</c:v>
                </c:pt>
                <c:pt idx="59">
                  <c:v>27.587453274875408</c:v>
                </c:pt>
                <c:pt idx="60">
                  <c:v>26.95670152958325</c:v>
                </c:pt>
                <c:pt idx="61">
                  <c:v>26.26186217902177</c:v>
                </c:pt>
                <c:pt idx="62">
                  <c:v>25.502871997167453</c:v>
                </c:pt>
                <c:pt idx="63">
                  <c:v>24.6798269573253</c:v>
                </c:pt>
                <c:pt idx="64">
                  <c:v>23.793346177420826</c:v>
                </c:pt>
                <c:pt idx="65">
                  <c:v>22.845004072968276</c:v>
                </c:pt>
                <c:pt idx="66">
                  <c:v>21.83776703762262</c:v>
                </c:pt>
                <c:pt idx="67">
                  <c:v>20.77636085199357</c:v>
                </c:pt>
                <c:pt idx="68">
                  <c:v>19.667499587986256</c:v>
                </c:pt>
                <c:pt idx="69">
                  <c:v>18.519925401142178</c:v>
                </c:pt>
                <c:pt idx="70">
                  <c:v>17.34423731021778</c:v>
                </c:pt>
                <c:pt idx="71">
                  <c:v>16.152519683282506</c:v>
                </c:pt>
                <c:pt idx="72">
                  <c:v>14.957810985718764</c:v>
                </c:pt>
                <c:pt idx="73">
                  <c:v>13.773474821764436</c:v>
                </c:pt>
                <c:pt idx="74">
                  <c:v>12.612545146821624</c:v>
                </c:pt>
                <c:pt idx="75">
                  <c:v>11.487115234135084</c:v>
                </c:pt>
                <c:pt idx="76">
                  <c:v>10.407827516987158</c:v>
                </c:pt>
              </c:numCache>
            </c:numRef>
          </c:val>
        </c:ser>
        <c:ser>
          <c:idx val="26"/>
          <c:order val="26"/>
          <c:tx>
            <c:strRef>
              <c:f>'Beräkning sigma_z'!$A$33</c:f>
              <c:strCache>
                <c:ptCount val="1"/>
                <c:pt idx="0">
                  <c:v>130,0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sigma_z'!$E$33:$CZ$33</c:f>
              <c:numCache>
                <c:ptCount val="100"/>
                <c:pt idx="24">
                  <c:v>10.224103836980403</c:v>
                </c:pt>
                <c:pt idx="25">
                  <c:v>11.232294875815118</c:v>
                </c:pt>
                <c:pt idx="26">
                  <c:v>12.280306953026823</c:v>
                </c:pt>
                <c:pt idx="27">
                  <c:v>13.358875848597764</c:v>
                </c:pt>
                <c:pt idx="28">
                  <c:v>14.457592901521359</c:v>
                </c:pt>
                <c:pt idx="29">
                  <c:v>15.565312104507615</c:v>
                </c:pt>
                <c:pt idx="30">
                  <c:v>16.67062686368053</c:v>
                </c:pt>
                <c:pt idx="31">
                  <c:v>17.762373793203633</c:v>
                </c:pt>
                <c:pt idx="32">
                  <c:v>18.83011329837968</c:v>
                </c:pt>
                <c:pt idx="33">
                  <c:v>19.86453620550989</c:v>
                </c:pt>
                <c:pt idx="34">
                  <c:v>20.857753369684772</c:v>
                </c:pt>
                <c:pt idx="35">
                  <c:v>21.803440451490392</c:v>
                </c:pt>
                <c:pt idx="36">
                  <c:v>22.696830581872916</c:v>
                </c:pt>
                <c:pt idx="37">
                  <c:v>23.534569723074583</c:v>
                </c:pt>
                <c:pt idx="38">
                  <c:v>24.314468860142117</c:v>
                </c:pt>
                <c:pt idx="39">
                  <c:v>25.035199815893588</c:v>
                </c:pt>
                <c:pt idx="40">
                  <c:v>25.695984991029786</c:v>
                </c:pt>
                <c:pt idx="41">
                  <c:v>26.296325316151545</c:v>
                </c:pt>
                <c:pt idx="42">
                  <c:v>26.83579702543535</c:v>
                </c:pt>
                <c:pt idx="43">
                  <c:v>27.31393012723413</c:v>
                </c:pt>
                <c:pt idx="44">
                  <c:v>27.730164015531873</c:v>
                </c:pt>
                <c:pt idx="45">
                  <c:v>28.083862462522177</c:v>
                </c:pt>
                <c:pt idx="46">
                  <c:v>28.374363707093462</c:v>
                </c:pt>
                <c:pt idx="47">
                  <c:v>28.60104191164127</c:v>
                </c:pt>
                <c:pt idx="48">
                  <c:v>28.763362318225134</c:v>
                </c:pt>
                <c:pt idx="49">
                  <c:v>28.860921077057125</c:v>
                </c:pt>
                <c:pt idx="50">
                  <c:v>28.89346871521808</c:v>
                </c:pt>
                <c:pt idx="51">
                  <c:v>28.860921077057125</c:v>
                </c:pt>
                <c:pt idx="52">
                  <c:v>28.763362318225152</c:v>
                </c:pt>
                <c:pt idx="53">
                  <c:v>28.601041911641275</c:v>
                </c:pt>
                <c:pt idx="54">
                  <c:v>28.37436370709345</c:v>
                </c:pt>
                <c:pt idx="55">
                  <c:v>28.083862462522188</c:v>
                </c:pt>
                <c:pt idx="56">
                  <c:v>27.73016401553188</c:v>
                </c:pt>
                <c:pt idx="57">
                  <c:v>27.313930127234133</c:v>
                </c:pt>
                <c:pt idx="58">
                  <c:v>26.83579702543535</c:v>
                </c:pt>
                <c:pt idx="59">
                  <c:v>26.296325316151545</c:v>
                </c:pt>
                <c:pt idx="60">
                  <c:v>25.69598499102979</c:v>
                </c:pt>
                <c:pt idx="61">
                  <c:v>25.03519981589358</c:v>
                </c:pt>
                <c:pt idx="62">
                  <c:v>24.31446886014213</c:v>
                </c:pt>
                <c:pt idx="63">
                  <c:v>23.534569723074593</c:v>
                </c:pt>
                <c:pt idx="64">
                  <c:v>22.696830581872927</c:v>
                </c:pt>
                <c:pt idx="65">
                  <c:v>21.80344045149039</c:v>
                </c:pt>
                <c:pt idx="66">
                  <c:v>20.857753369684787</c:v>
                </c:pt>
                <c:pt idx="67">
                  <c:v>19.864536205509893</c:v>
                </c:pt>
                <c:pt idx="68">
                  <c:v>18.830113298379676</c:v>
                </c:pt>
                <c:pt idx="69">
                  <c:v>17.762373793203633</c:v>
                </c:pt>
                <c:pt idx="70">
                  <c:v>16.670626863680532</c:v>
                </c:pt>
                <c:pt idx="71">
                  <c:v>15.565312104507623</c:v>
                </c:pt>
                <c:pt idx="72">
                  <c:v>14.457592901521354</c:v>
                </c:pt>
                <c:pt idx="73">
                  <c:v>13.358875848597762</c:v>
                </c:pt>
                <c:pt idx="74">
                  <c:v>12.280306953026827</c:v>
                </c:pt>
                <c:pt idx="75">
                  <c:v>11.232294875815127</c:v>
                </c:pt>
                <c:pt idx="76">
                  <c:v>10.224103836980408</c:v>
                </c:pt>
              </c:numCache>
            </c:numRef>
          </c:val>
        </c:ser>
        <c:ser>
          <c:idx val="27"/>
          <c:order val="27"/>
          <c:tx>
            <c:strRef>
              <c:f>'Beräkning sigma_z'!$A$34</c:f>
              <c:strCache>
                <c:ptCount val="1"/>
                <c:pt idx="0">
                  <c:v>135,0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sigma_z'!$E$34:$CZ$34</c:f>
              <c:numCache>
                <c:ptCount val="100"/>
                <c:pt idx="24">
                  <c:v>10.038512033123814</c:v>
                </c:pt>
                <c:pt idx="25">
                  <c:v>10.981885290704149</c:v>
                </c:pt>
                <c:pt idx="26">
                  <c:v>11.959779433803577</c:v>
                </c:pt>
                <c:pt idx="27">
                  <c:v>12.964093213032196</c:v>
                </c:pt>
                <c:pt idx="28">
                  <c:v>13.985810837014485</c:v>
                </c:pt>
                <c:pt idx="29">
                  <c:v>15.01532774982565</c:v>
                </c:pt>
                <c:pt idx="30">
                  <c:v>16.042825037813188</c:v>
                </c:pt>
                <c:pt idx="31">
                  <c:v>17.058660621227784</c:v>
                </c:pt>
                <c:pt idx="32">
                  <c:v>18.05374073935505</c:v>
                </c:pt>
                <c:pt idx="33">
                  <c:v>19.019835579223233</c:v>
                </c:pt>
                <c:pt idx="34">
                  <c:v>19.94980876394392</c:v>
                </c:pt>
                <c:pt idx="35">
                  <c:v>20.83774127366637</c:v>
                </c:pt>
                <c:pt idx="36">
                  <c:v>21.678944588845553</c:v>
                </c:pt>
                <c:pt idx="37">
                  <c:v>22.469872947997217</c:v>
                </c:pt>
                <c:pt idx="38">
                  <c:v>23.207957790275582</c:v>
                </c:pt>
                <c:pt idx="39">
                  <c:v>23.891396207760437</c:v>
                </c:pt>
                <c:pt idx="40">
                  <c:v>24.518927990916907</c:v>
                </c:pt>
                <c:pt idx="41">
                  <c:v>25.089632373819047</c:v>
                </c:pt>
                <c:pt idx="42">
                  <c:v>25.60276703189524</c:v>
                </c:pt>
                <c:pt idx="43">
                  <c:v>26.057660500850336</c:v>
                </c:pt>
                <c:pt idx="44">
                  <c:v>26.453657701341623</c:v>
                </c:pt>
                <c:pt idx="45">
                  <c:v>26.790109158083627</c:v>
                </c:pt>
                <c:pt idx="46">
                  <c:v>27.066389407111107</c:v>
                </c:pt>
                <c:pt idx="47">
                  <c:v>27.28192937312163</c:v>
                </c:pt>
                <c:pt idx="48">
                  <c:v>27.436250342467464</c:v>
                </c:pt>
                <c:pt idx="49">
                  <c:v>27.528991895165284</c:v>
                </c:pt>
                <c:pt idx="50">
                  <c:v>27.55993089733934</c:v>
                </c:pt>
                <c:pt idx="51">
                  <c:v>27.528991895165287</c:v>
                </c:pt>
                <c:pt idx="52">
                  <c:v>27.43625034246746</c:v>
                </c:pt>
                <c:pt idx="53">
                  <c:v>27.28192937312163</c:v>
                </c:pt>
                <c:pt idx="54">
                  <c:v>27.06638940711112</c:v>
                </c:pt>
                <c:pt idx="55">
                  <c:v>26.790109158083624</c:v>
                </c:pt>
                <c:pt idx="56">
                  <c:v>26.45365770134164</c:v>
                </c:pt>
                <c:pt idx="57">
                  <c:v>26.05766050085034</c:v>
                </c:pt>
                <c:pt idx="58">
                  <c:v>25.602767031895226</c:v>
                </c:pt>
                <c:pt idx="59">
                  <c:v>25.08963237381905</c:v>
                </c:pt>
                <c:pt idx="60">
                  <c:v>24.5189279909169</c:v>
                </c:pt>
                <c:pt idx="61">
                  <c:v>23.89139620776044</c:v>
                </c:pt>
                <c:pt idx="62">
                  <c:v>23.207957790275582</c:v>
                </c:pt>
                <c:pt idx="63">
                  <c:v>22.46987294799722</c:v>
                </c:pt>
                <c:pt idx="64">
                  <c:v>21.678944588845546</c:v>
                </c:pt>
                <c:pt idx="65">
                  <c:v>20.837741273666364</c:v>
                </c:pt>
                <c:pt idx="66">
                  <c:v>19.949808763943924</c:v>
                </c:pt>
                <c:pt idx="67">
                  <c:v>19.01983557922323</c:v>
                </c:pt>
                <c:pt idx="68">
                  <c:v>18.05374073935505</c:v>
                </c:pt>
                <c:pt idx="69">
                  <c:v>17.058660621227787</c:v>
                </c:pt>
                <c:pt idx="70">
                  <c:v>16.04282503781318</c:v>
                </c:pt>
                <c:pt idx="71">
                  <c:v>15.015327749825648</c:v>
                </c:pt>
                <c:pt idx="72">
                  <c:v>13.985810837014485</c:v>
                </c:pt>
                <c:pt idx="73">
                  <c:v>12.964093213032195</c:v>
                </c:pt>
                <c:pt idx="74">
                  <c:v>11.959779433803572</c:v>
                </c:pt>
                <c:pt idx="75">
                  <c:v>10.981885290704147</c:v>
                </c:pt>
                <c:pt idx="76">
                  <c:v>10.038512033123816</c:v>
                </c:pt>
              </c:numCache>
            </c:numRef>
          </c:val>
        </c:ser>
        <c:ser>
          <c:idx val="28"/>
          <c:order val="28"/>
          <c:tx>
            <c:strRef>
              <c:f>'Beräkning sigma_z'!$A$35</c:f>
              <c:strCache>
                <c:ptCount val="1"/>
                <c:pt idx="0">
                  <c:v>140,0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sigma_z'!$E$35:$CZ$35</c:f>
              <c:numCache>
                <c:ptCount val="100"/>
                <c:pt idx="24">
                  <c:v>9.852344224141758</c:v>
                </c:pt>
                <c:pt idx="25">
                  <c:v>10.736476968230956</c:v>
                </c:pt>
                <c:pt idx="26">
                  <c:v>11.650650477617535</c:v>
                </c:pt>
                <c:pt idx="27">
                  <c:v>12.587746939987918</c:v>
                </c:pt>
                <c:pt idx="28">
                  <c:v>13.539908422491067</c:v>
                </c:pt>
                <c:pt idx="29">
                  <c:v>14.498798580705957</c:v>
                </c:pt>
                <c:pt idx="30">
                  <c:v>15.455898726946685</c:v>
                </c:pt>
                <c:pt idx="31">
                  <c:v>16.402814412932376</c:v>
                </c:pt>
                <c:pt idx="32">
                  <c:v>17.331565852523426</c:v>
                </c:pt>
                <c:pt idx="33">
                  <c:v>18.23483618129488</c:v>
                </c:pt>
                <c:pt idx="34">
                  <c:v>19.1061559802159</c:v>
                </c:pt>
                <c:pt idx="35">
                  <c:v>19.940010234963328</c:v>
                </c:pt>
                <c:pt idx="36">
                  <c:v>20.731863817678647</c:v>
                </c:pt>
                <c:pt idx="37">
                  <c:v>21.47811200653898</c:v>
                </c:pt>
                <c:pt idx="38">
                  <c:v>22.175971659128635</c:v>
                </c:pt>
                <c:pt idx="39">
                  <c:v>22.823334811511884</c:v>
                </c:pt>
                <c:pt idx="40">
                  <c:v>23.41860867332002</c:v>
                </c:pt>
                <c:pt idx="41">
                  <c:v>23.960564065333234</c:v>
                </c:pt>
                <c:pt idx="42">
                  <c:v>24.448209016712944</c:v>
                </c:pt>
                <c:pt idx="43">
                  <c:v>24.880696908193837</c:v>
                </c:pt>
                <c:pt idx="44">
                  <c:v>25.257270934851306</c:v>
                </c:pt>
                <c:pt idx="45">
                  <c:v>25.57724035882458</c:v>
                </c:pt>
                <c:pt idx="46">
                  <c:v>25.83998010261087</c:v>
                </c:pt>
                <c:pt idx="47">
                  <c:v>26.044944030838213</c:v>
                </c:pt>
                <c:pt idx="48">
                  <c:v>26.191683377334098</c:v>
                </c:pt>
                <c:pt idx="49">
                  <c:v>26.27986426517176</c:v>
                </c:pt>
                <c:pt idx="50">
                  <c:v>26.309281037774234</c:v>
                </c:pt>
                <c:pt idx="51">
                  <c:v>26.279864265171753</c:v>
                </c:pt>
                <c:pt idx="52">
                  <c:v>26.19168337733409</c:v>
                </c:pt>
                <c:pt idx="53">
                  <c:v>26.044944030838206</c:v>
                </c:pt>
                <c:pt idx="54">
                  <c:v>25.839980102610877</c:v>
                </c:pt>
                <c:pt idx="55">
                  <c:v>25.57724035882457</c:v>
                </c:pt>
                <c:pt idx="56">
                  <c:v>25.257270934851302</c:v>
                </c:pt>
                <c:pt idx="57">
                  <c:v>24.880696908193826</c:v>
                </c:pt>
                <c:pt idx="58">
                  <c:v>24.448209016712937</c:v>
                </c:pt>
                <c:pt idx="59">
                  <c:v>23.960564065333234</c:v>
                </c:pt>
                <c:pt idx="60">
                  <c:v>23.418608673320026</c:v>
                </c:pt>
                <c:pt idx="61">
                  <c:v>22.82333481151187</c:v>
                </c:pt>
                <c:pt idx="62">
                  <c:v>22.175971659128646</c:v>
                </c:pt>
                <c:pt idx="63">
                  <c:v>21.47811200653898</c:v>
                </c:pt>
                <c:pt idx="64">
                  <c:v>20.731863817678647</c:v>
                </c:pt>
                <c:pt idx="65">
                  <c:v>19.940010234963324</c:v>
                </c:pt>
                <c:pt idx="66">
                  <c:v>19.1061559802159</c:v>
                </c:pt>
                <c:pt idx="67">
                  <c:v>18.234836181294888</c:v>
                </c:pt>
                <c:pt idx="68">
                  <c:v>17.331565852523433</c:v>
                </c:pt>
                <c:pt idx="69">
                  <c:v>16.402814412932358</c:v>
                </c:pt>
                <c:pt idx="70">
                  <c:v>15.455898726946684</c:v>
                </c:pt>
                <c:pt idx="71">
                  <c:v>14.498798580705962</c:v>
                </c:pt>
                <c:pt idx="72">
                  <c:v>13.539908422491067</c:v>
                </c:pt>
                <c:pt idx="73">
                  <c:v>12.587746939987918</c:v>
                </c:pt>
                <c:pt idx="74">
                  <c:v>11.650650477617539</c:v>
                </c:pt>
                <c:pt idx="75">
                  <c:v>10.736476968230946</c:v>
                </c:pt>
                <c:pt idx="76">
                  <c:v>9.85234422414176</c:v>
                </c:pt>
              </c:numCache>
            </c:numRef>
          </c:val>
        </c:ser>
        <c:ser>
          <c:idx val="29"/>
          <c:order val="29"/>
          <c:tx>
            <c:strRef>
              <c:f>'Beräkning sigma_z'!$A$36</c:f>
              <c:strCache>
                <c:ptCount val="1"/>
                <c:pt idx="0">
                  <c:v>145,0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sigma_z'!$E$36:$CZ$36</c:f>
              <c:numCache>
                <c:ptCount val="100"/>
                <c:pt idx="24">
                  <c:v>9.666584250371107</c:v>
                </c:pt>
                <c:pt idx="25">
                  <c:v>10.496438264761494</c:v>
                </c:pt>
                <c:pt idx="26">
                  <c:v>11.352517428782193</c:v>
                </c:pt>
                <c:pt idx="27">
                  <c:v>12.22853810972708</c:v>
                </c:pt>
                <c:pt idx="28">
                  <c:v>13.117610433599216</c:v>
                </c:pt>
                <c:pt idx="29">
                  <c:v>14.012449493966805</c:v>
                </c:pt>
                <c:pt idx="30">
                  <c:v>14.905611165527866</c:v>
                </c:pt>
                <c:pt idx="31">
                  <c:v>15.789734604072523</c:v>
                </c:pt>
                <c:pt idx="32">
                  <c:v>16.65777179592148</c:v>
                </c:pt>
                <c:pt idx="33">
                  <c:v>17.503185265343888</c:v>
                </c:pt>
                <c:pt idx="34">
                  <c:v>18.320098369783253</c:v>
                </c:pt>
                <c:pt idx="35">
                  <c:v>19.103388156336088</c:v>
                </c:pt>
                <c:pt idx="36">
                  <c:v>19.848717719716966</c:v>
                </c:pt>
                <c:pt idx="37">
                  <c:v>20.55251227547232</c:v>
                </c:pt>
                <c:pt idx="38">
                  <c:v>21.211889525935927</c:v>
                </c:pt>
                <c:pt idx="39">
                  <c:v>21.824559292462435</c:v>
                </c:pt>
                <c:pt idx="40">
                  <c:v>22.38870915236158</c:v>
                </c:pt>
                <c:pt idx="41">
                  <c:v>22.902891832193934</c:v>
                </c:pt>
                <c:pt idx="42">
                  <c:v>23.365926810934713</c:v>
                </c:pt>
                <c:pt idx="43">
                  <c:v>23.776823856488193</c:v>
                </c:pt>
                <c:pt idx="44">
                  <c:v>24.13473114687078</c:v>
                </c:pt>
                <c:pt idx="45">
                  <c:v>24.438906239889548</c:v>
                </c:pt>
                <c:pt idx="46">
                  <c:v>24.68870517553701</c:v>
                </c:pt>
                <c:pt idx="47">
                  <c:v>24.88358370134924</c:v>
                </c:pt>
                <c:pt idx="48">
                  <c:v>25.023104827300298</c:v>
                </c:pt>
                <c:pt idx="49">
                  <c:v>25.10694813576501</c:v>
                </c:pt>
                <c:pt idx="50">
                  <c:v>25.134917857924115</c:v>
                </c:pt>
                <c:pt idx="51">
                  <c:v>25.106948135765</c:v>
                </c:pt>
                <c:pt idx="52">
                  <c:v>25.023104827300298</c:v>
                </c:pt>
                <c:pt idx="53">
                  <c:v>24.883583701349245</c:v>
                </c:pt>
                <c:pt idx="54">
                  <c:v>24.688705175537002</c:v>
                </c:pt>
                <c:pt idx="55">
                  <c:v>24.438906239889544</c:v>
                </c:pt>
                <c:pt idx="56">
                  <c:v>24.134731146870784</c:v>
                </c:pt>
                <c:pt idx="57">
                  <c:v>23.7768238564882</c:v>
                </c:pt>
                <c:pt idx="58">
                  <c:v>23.365926810934713</c:v>
                </c:pt>
                <c:pt idx="59">
                  <c:v>22.902891832193937</c:v>
                </c:pt>
                <c:pt idx="60">
                  <c:v>22.388709152361578</c:v>
                </c:pt>
                <c:pt idx="61">
                  <c:v>21.82455929246243</c:v>
                </c:pt>
                <c:pt idx="62">
                  <c:v>21.211889525935927</c:v>
                </c:pt>
                <c:pt idx="63">
                  <c:v>20.55251227547232</c:v>
                </c:pt>
                <c:pt idx="64">
                  <c:v>19.848717719716955</c:v>
                </c:pt>
                <c:pt idx="65">
                  <c:v>19.103388156336077</c:v>
                </c:pt>
                <c:pt idx="66">
                  <c:v>18.320098369783253</c:v>
                </c:pt>
                <c:pt idx="67">
                  <c:v>17.503185265343884</c:v>
                </c:pt>
                <c:pt idx="68">
                  <c:v>16.65777179592148</c:v>
                </c:pt>
                <c:pt idx="69">
                  <c:v>15.789734604072523</c:v>
                </c:pt>
                <c:pt idx="70">
                  <c:v>14.905611165527864</c:v>
                </c:pt>
                <c:pt idx="71">
                  <c:v>14.012449493966804</c:v>
                </c:pt>
                <c:pt idx="72">
                  <c:v>13.117610433599216</c:v>
                </c:pt>
                <c:pt idx="73">
                  <c:v>12.228538109727074</c:v>
                </c:pt>
                <c:pt idx="74">
                  <c:v>11.352517428782201</c:v>
                </c:pt>
                <c:pt idx="75">
                  <c:v>10.496438264761496</c:v>
                </c:pt>
                <c:pt idx="76">
                  <c:v>9.666584250371104</c:v>
                </c:pt>
              </c:numCache>
            </c:numRef>
          </c:val>
        </c:ser>
        <c:ser>
          <c:idx val="30"/>
          <c:order val="30"/>
          <c:tx>
            <c:strRef>
              <c:f>'Beräkning sigma_z'!$A$37</c:f>
              <c:strCache>
                <c:ptCount val="1"/>
                <c:pt idx="0">
                  <c:v>150,0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cat>
          <c:val>
            <c:numRef>
              <c:f>'Beräkning sigma_z'!$E$37:$CZ$37</c:f>
              <c:numCache>
                <c:ptCount val="100"/>
                <c:pt idx="24">
                  <c:v>9.481978952450376</c:v>
                </c:pt>
                <c:pt idx="25">
                  <c:v>10.261977745886103</c:v>
                </c:pt>
                <c:pt idx="26">
                  <c:v>11.06492937443227</c:v>
                </c:pt>
                <c:pt idx="27">
                  <c:v>11.885260437900925</c:v>
                </c:pt>
                <c:pt idx="28">
                  <c:v>12.716895291098165</c:v>
                </c:pt>
                <c:pt idx="29">
                  <c:v>13.55342737488669</c:v>
                </c:pt>
                <c:pt idx="30">
                  <c:v>14.38830842524391</c:v>
                </c:pt>
                <c:pt idx="31">
                  <c:v>15.21504203585769</c:v>
                </c:pt>
                <c:pt idx="32">
                  <c:v>16.027367008946513</c:v>
                </c:pt>
                <c:pt idx="33">
                  <c:v>16.819416629851375</c:v>
                </c:pt>
                <c:pt idx="34">
                  <c:v>17.585842480133408</c:v>
                </c:pt>
                <c:pt idx="35">
                  <c:v>18.321895389321256</c:v>
                </c:pt>
                <c:pt idx="36">
                  <c:v>19.023461058230424</c:v>
                </c:pt>
                <c:pt idx="37">
                  <c:v>19.68705301073081</c:v>
                </c:pt>
                <c:pt idx="38">
                  <c:v>20.309770035055617</c:v>
                </c:pt>
                <c:pt idx="39">
                  <c:v>20.889228459852326</c:v>
                </c:pt>
                <c:pt idx="40">
                  <c:v>21.423481032098657</c:v>
                </c:pt>
                <c:pt idx="41">
                  <c:v>21.910933731670195</c:v>
                </c:pt>
                <c:pt idx="42">
                  <c:v>22.350269838669774</c:v>
                </c:pt>
                <c:pt idx="43">
                  <c:v>22.740387516795185</c:v>
                </c:pt>
                <c:pt idx="44">
                  <c:v>23.080353783817625</c:v>
                </c:pt>
                <c:pt idx="45">
                  <c:v>23.369374677098953</c:v>
                </c:pt>
                <c:pt idx="46">
                  <c:v>23.60677917990906</c:v>
                </c:pt>
                <c:pt idx="47">
                  <c:v>23.7920132771628</c:v>
                </c:pt>
                <c:pt idx="48">
                  <c:v>23.924640302229452</c:v>
                </c:pt>
                <c:pt idx="49">
                  <c:v>24.00434425235743</c:v>
                </c:pt>
                <c:pt idx="50">
                  <c:v>24.030933626957054</c:v>
                </c:pt>
                <c:pt idx="51">
                  <c:v>24.004344252357438</c:v>
                </c:pt>
                <c:pt idx="52">
                  <c:v>23.924640302229456</c:v>
                </c:pt>
                <c:pt idx="53">
                  <c:v>23.792013277162795</c:v>
                </c:pt>
                <c:pt idx="54">
                  <c:v>23.60677917990907</c:v>
                </c:pt>
                <c:pt idx="55">
                  <c:v>23.369374677098953</c:v>
                </c:pt>
                <c:pt idx="56">
                  <c:v>23.080353783817625</c:v>
                </c:pt>
                <c:pt idx="57">
                  <c:v>22.740387516795206</c:v>
                </c:pt>
                <c:pt idx="58">
                  <c:v>22.35026983866977</c:v>
                </c:pt>
                <c:pt idx="59">
                  <c:v>21.910933731670198</c:v>
                </c:pt>
                <c:pt idx="60">
                  <c:v>21.423481032098664</c:v>
                </c:pt>
                <c:pt idx="61">
                  <c:v>20.88922845985233</c:v>
                </c:pt>
                <c:pt idx="62">
                  <c:v>20.30977003505561</c:v>
                </c:pt>
                <c:pt idx="63">
                  <c:v>19.687053010730814</c:v>
                </c:pt>
                <c:pt idx="64">
                  <c:v>19.023461058230403</c:v>
                </c:pt>
                <c:pt idx="65">
                  <c:v>18.321895389321266</c:v>
                </c:pt>
                <c:pt idx="66">
                  <c:v>17.585842480133397</c:v>
                </c:pt>
                <c:pt idx="67">
                  <c:v>16.81941662985138</c:v>
                </c:pt>
                <c:pt idx="68">
                  <c:v>16.027367008946523</c:v>
                </c:pt>
                <c:pt idx="69">
                  <c:v>15.215042035857694</c:v>
                </c:pt>
                <c:pt idx="70">
                  <c:v>14.388308425243906</c:v>
                </c:pt>
                <c:pt idx="71">
                  <c:v>13.55342737488669</c:v>
                </c:pt>
                <c:pt idx="72">
                  <c:v>12.716895291098167</c:v>
                </c:pt>
                <c:pt idx="73">
                  <c:v>11.885260437900923</c:v>
                </c:pt>
                <c:pt idx="74">
                  <c:v>11.064929374432268</c:v>
                </c:pt>
                <c:pt idx="75">
                  <c:v>10.2619777458861</c:v>
                </c:pt>
                <c:pt idx="76">
                  <c:v>9.481978952450369</c:v>
                </c:pt>
              </c:numCache>
            </c:numRef>
          </c:val>
        </c:ser>
        <c:axId val="52317535"/>
        <c:axId val="1095768"/>
        <c:axId val="9861913"/>
      </c:surface3DChart>
      <c:catAx>
        <c:axId val="5231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Avstånd från mitt (cm)</a:t>
                </a:r>
              </a:p>
            </c:rich>
          </c:tx>
          <c:layout>
            <c:manualLayout>
              <c:xMode val="factor"/>
              <c:yMode val="factor"/>
              <c:x val="0.04125"/>
              <c:y val="0.08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95768"/>
        <c:crosses val="autoZero"/>
        <c:auto val="1"/>
        <c:lblOffset val="100"/>
        <c:tickLblSkip val="4"/>
        <c:noMultiLvlLbl val="0"/>
      </c:catAx>
      <c:valAx>
        <c:axId val="10957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2317535"/>
        <c:crossesAt val="1"/>
        <c:crossBetween val="midCat"/>
        <c:dispUnits/>
        <c:majorUnit val="20"/>
      </c:valAx>
      <c:serAx>
        <c:axId val="986191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Djup (cm)</a:t>
                </a:r>
              </a:p>
            </c:rich>
          </c:tx>
          <c:layout>
            <c:manualLayout>
              <c:xMode val="factor"/>
              <c:yMode val="factor"/>
              <c:x val="0.09"/>
              <c:y val="0.0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95768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5"/>
          <c:y val="0.2905"/>
          <c:w val="0.098"/>
          <c:h val="0.3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875"/>
          <c:y val="0.01475"/>
          <c:w val="0.7935"/>
          <c:h val="0.89125"/>
        </c:manualLayout>
      </c:layout>
      <c:surface3DChart>
        <c:ser>
          <c:idx val="0"/>
          <c:order val="0"/>
          <c:tx>
            <c:strRef>
              <c:f>'(A2. Tryck i kontaktyta)'!$D$4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kontaktyta)'!$E$4:$DA$4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'(A2. Tryck i kontaktyta)'!$D$5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kontaktyta)'!$E$5:$DA$5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"/>
          <c:order val="2"/>
          <c:tx>
            <c:strRef>
              <c:f>'(A2. Tryck i kontaktyta)'!$D$6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kontaktyta)'!$E$6:$DA$6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"/>
          <c:order val="3"/>
          <c:tx>
            <c:strRef>
              <c:f>'(A2. Tryck i kontaktyta)'!$D$7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kontaktyta)'!$E$7:$DA$7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4"/>
          <c:order val="4"/>
          <c:tx>
            <c:strRef>
              <c:f>'(A2. Tryck i kontaktyta)'!$D$8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kontaktyta)'!$E$8:$DA$8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5"/>
          <c:order val="5"/>
          <c:tx>
            <c:strRef>
              <c:f>'(A2. Tryck i kontaktyta)'!$D$9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kontaktyta)'!$E$9:$DA$9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6"/>
          <c:order val="6"/>
          <c:tx>
            <c:strRef>
              <c:f>'(A2. Tryck i kontaktyta)'!$D$10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kontaktyta)'!$E$10:$DA$10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7"/>
          <c:order val="7"/>
          <c:tx>
            <c:strRef>
              <c:f>'(A2. Tryck i kontaktyta)'!$D$11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kontaktyta)'!$E$11:$DA$11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8"/>
          <c:order val="8"/>
          <c:tx>
            <c:strRef>
              <c:f>'(A2. Tryck i kontaktyta)'!$D$12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kontaktyta)'!$E$12:$DA$12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9"/>
          <c:order val="9"/>
          <c:tx>
            <c:strRef>
              <c:f>'(A2. Tryck i kontaktyta)'!$D$13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kontaktyta)'!$E$13:$DA$13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'(A2. Tryck i kontaktyta)'!$D$14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kontaktyta)'!$E$14:$DA$14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'(A2. Tryck i kontaktyta)'!$D$15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kontaktyta)'!$E$15:$DA$15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'(A2. Tryck i kontaktyta)'!$D$16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kontaktyta)'!$E$16:$DA$16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'(A2. Tryck i kontaktyta)'!$D$17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kontaktyta)'!$E$17:$DA$17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'(A2. Tryck i kontaktyta)'!$D$18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kontaktyta)'!$E$18:$DA$18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3.4784818107008793</c:v>
                </c:pt>
                <c:pt idx="29">
                  <c:v>11.09291200322355</c:v>
                </c:pt>
                <c:pt idx="30">
                  <c:v>23.093243654252866</c:v>
                </c:pt>
                <c:pt idx="31">
                  <c:v>36.926589577862075</c:v>
                </c:pt>
                <c:pt idx="32">
                  <c:v>49.65011681127676</c:v>
                </c:pt>
                <c:pt idx="33">
                  <c:v>58.557089359314006</c:v>
                </c:pt>
                <c:pt idx="34">
                  <c:v>61.75268491668062</c:v>
                </c:pt>
                <c:pt idx="35">
                  <c:v>58.557089359314006</c:v>
                </c:pt>
                <c:pt idx="36">
                  <c:v>49.65011681127676</c:v>
                </c:pt>
                <c:pt idx="37">
                  <c:v>36.926589577862075</c:v>
                </c:pt>
                <c:pt idx="38">
                  <c:v>5</c:v>
                </c:pt>
                <c:pt idx="39">
                  <c:v>7.404370847381383</c:v>
                </c:pt>
                <c:pt idx="40">
                  <c:v>16.688171229170162</c:v>
                </c:pt>
                <c:pt idx="41">
                  <c:v>28.56932621590058</c:v>
                </c:pt>
                <c:pt idx="42">
                  <c:v>40.99347617346242</c:v>
                </c:pt>
                <c:pt idx="43">
                  <c:v>51.81237270433428</c:v>
                </c:pt>
                <c:pt idx="44">
                  <c:v>59.15533031173897</c:v>
                </c:pt>
                <c:pt idx="45">
                  <c:v>61.75268491668062</c:v>
                </c:pt>
                <c:pt idx="46">
                  <c:v>59.15533031173897</c:v>
                </c:pt>
                <c:pt idx="47">
                  <c:v>51.81237270433428</c:v>
                </c:pt>
                <c:pt idx="48">
                  <c:v>40.99347617346242</c:v>
                </c:pt>
                <c:pt idx="49">
                  <c:v>28.56932621590058</c:v>
                </c:pt>
                <c:pt idx="50">
                  <c:v>16.688171229170162</c:v>
                </c:pt>
                <c:pt idx="51">
                  <c:v>28.56932621590058</c:v>
                </c:pt>
                <c:pt idx="52">
                  <c:v>40.99347617346242</c:v>
                </c:pt>
                <c:pt idx="53">
                  <c:v>51.81237270433428</c:v>
                </c:pt>
                <c:pt idx="54">
                  <c:v>59.15533031173897</c:v>
                </c:pt>
                <c:pt idx="55">
                  <c:v>61.75268491668062</c:v>
                </c:pt>
                <c:pt idx="56">
                  <c:v>59.15533031173897</c:v>
                </c:pt>
                <c:pt idx="57">
                  <c:v>51.81237270433428</c:v>
                </c:pt>
                <c:pt idx="58">
                  <c:v>40.99347617346242</c:v>
                </c:pt>
                <c:pt idx="59">
                  <c:v>28.56932621590058</c:v>
                </c:pt>
                <c:pt idx="60">
                  <c:v>16.688171229170162</c:v>
                </c:pt>
                <c:pt idx="61">
                  <c:v>7.404370847381383</c:v>
                </c:pt>
                <c:pt idx="62">
                  <c:v>5</c:v>
                </c:pt>
                <c:pt idx="63">
                  <c:v>36.926589577862075</c:v>
                </c:pt>
                <c:pt idx="64">
                  <c:v>49.65011681127676</c:v>
                </c:pt>
                <c:pt idx="65">
                  <c:v>58.557089359314006</c:v>
                </c:pt>
                <c:pt idx="66">
                  <c:v>61.75268491668062</c:v>
                </c:pt>
                <c:pt idx="67">
                  <c:v>58.557089359314006</c:v>
                </c:pt>
                <c:pt idx="68">
                  <c:v>49.65011681127676</c:v>
                </c:pt>
                <c:pt idx="69">
                  <c:v>36.926589577862075</c:v>
                </c:pt>
                <c:pt idx="70">
                  <c:v>23.093243654252866</c:v>
                </c:pt>
                <c:pt idx="71">
                  <c:v>11.09291200322355</c:v>
                </c:pt>
                <c:pt idx="72">
                  <c:v>3.4784818107008793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'(A2. Tryck i kontaktyta)'!$D$19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kontaktyta)'!$E$19:$DA$19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4.637975747601172</c:v>
                </c:pt>
                <c:pt idx="29">
                  <c:v>14.7905493376314</c:v>
                </c:pt>
                <c:pt idx="30">
                  <c:v>30.790991539003823</c:v>
                </c:pt>
                <c:pt idx="31">
                  <c:v>49.235452770482766</c:v>
                </c:pt>
                <c:pt idx="32">
                  <c:v>66.20015574836901</c:v>
                </c:pt>
                <c:pt idx="33">
                  <c:v>78.076119145752</c:v>
                </c:pt>
                <c:pt idx="34">
                  <c:v>82.33691322224082</c:v>
                </c:pt>
                <c:pt idx="35">
                  <c:v>78.076119145752</c:v>
                </c:pt>
                <c:pt idx="36">
                  <c:v>66.20015574836901</c:v>
                </c:pt>
                <c:pt idx="37">
                  <c:v>49.235452770482766</c:v>
                </c:pt>
                <c:pt idx="38">
                  <c:v>5</c:v>
                </c:pt>
                <c:pt idx="39">
                  <c:v>9.872494463175176</c:v>
                </c:pt>
                <c:pt idx="40">
                  <c:v>22.250894972226885</c:v>
                </c:pt>
                <c:pt idx="41">
                  <c:v>38.092434954534106</c:v>
                </c:pt>
                <c:pt idx="42">
                  <c:v>54.65796823128323</c:v>
                </c:pt>
                <c:pt idx="43">
                  <c:v>69.08316360577903</c:v>
                </c:pt>
                <c:pt idx="44">
                  <c:v>78.8737737489853</c:v>
                </c:pt>
                <c:pt idx="45">
                  <c:v>82.33691322224082</c:v>
                </c:pt>
                <c:pt idx="46">
                  <c:v>78.8737737489853</c:v>
                </c:pt>
                <c:pt idx="47">
                  <c:v>69.08316360577903</c:v>
                </c:pt>
                <c:pt idx="48">
                  <c:v>54.65796823128323</c:v>
                </c:pt>
                <c:pt idx="49">
                  <c:v>38.092434954534106</c:v>
                </c:pt>
                <c:pt idx="50">
                  <c:v>22.250894972226885</c:v>
                </c:pt>
                <c:pt idx="51">
                  <c:v>38.092434954534106</c:v>
                </c:pt>
                <c:pt idx="52">
                  <c:v>54.65796823128323</c:v>
                </c:pt>
                <c:pt idx="53">
                  <c:v>69.08316360577903</c:v>
                </c:pt>
                <c:pt idx="54">
                  <c:v>78.8737737489853</c:v>
                </c:pt>
                <c:pt idx="55">
                  <c:v>82.33691322224082</c:v>
                </c:pt>
                <c:pt idx="56">
                  <c:v>78.8737737489853</c:v>
                </c:pt>
                <c:pt idx="57">
                  <c:v>69.08316360577903</c:v>
                </c:pt>
                <c:pt idx="58">
                  <c:v>54.65796823128323</c:v>
                </c:pt>
                <c:pt idx="59">
                  <c:v>38.092434954534106</c:v>
                </c:pt>
                <c:pt idx="60">
                  <c:v>22.250894972226885</c:v>
                </c:pt>
                <c:pt idx="61">
                  <c:v>9.872494463175176</c:v>
                </c:pt>
                <c:pt idx="62">
                  <c:v>5</c:v>
                </c:pt>
                <c:pt idx="63">
                  <c:v>49.235452770482766</c:v>
                </c:pt>
                <c:pt idx="64">
                  <c:v>66.20015574836901</c:v>
                </c:pt>
                <c:pt idx="65">
                  <c:v>78.076119145752</c:v>
                </c:pt>
                <c:pt idx="66">
                  <c:v>82.33691322224082</c:v>
                </c:pt>
                <c:pt idx="67">
                  <c:v>78.076119145752</c:v>
                </c:pt>
                <c:pt idx="68">
                  <c:v>66.20015574836901</c:v>
                </c:pt>
                <c:pt idx="69">
                  <c:v>49.235452770482766</c:v>
                </c:pt>
                <c:pt idx="70">
                  <c:v>30.790991539003823</c:v>
                </c:pt>
                <c:pt idx="71">
                  <c:v>14.7905493376314</c:v>
                </c:pt>
                <c:pt idx="72">
                  <c:v>4.637975747601172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'(A2. Tryck i kontaktyta)'!$D$20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kontaktyta)'!$E$20:$DA$20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5.797469684501466</c:v>
                </c:pt>
                <c:pt idx="29">
                  <c:v>18.48818667203925</c:v>
                </c:pt>
                <c:pt idx="30">
                  <c:v>38.48873942375478</c:v>
                </c:pt>
                <c:pt idx="31">
                  <c:v>61.54431596310346</c:v>
                </c:pt>
                <c:pt idx="32">
                  <c:v>82.75019468546128</c:v>
                </c:pt>
                <c:pt idx="33">
                  <c:v>97.59514893219001</c:v>
                </c:pt>
                <c:pt idx="34">
                  <c:v>102.92114152780105</c:v>
                </c:pt>
                <c:pt idx="35">
                  <c:v>97.59514893219001</c:v>
                </c:pt>
                <c:pt idx="36">
                  <c:v>82.75019468546128</c:v>
                </c:pt>
                <c:pt idx="37">
                  <c:v>61.54431596310346</c:v>
                </c:pt>
                <c:pt idx="38">
                  <c:v>5</c:v>
                </c:pt>
                <c:pt idx="39">
                  <c:v>12.340618078968973</c:v>
                </c:pt>
                <c:pt idx="40">
                  <c:v>27.813618715283607</c:v>
                </c:pt>
                <c:pt idx="41">
                  <c:v>47.615543693167645</c:v>
                </c:pt>
                <c:pt idx="42">
                  <c:v>68.32246028910404</c:v>
                </c:pt>
                <c:pt idx="43">
                  <c:v>86.3539545072238</c:v>
                </c:pt>
                <c:pt idx="44">
                  <c:v>98.59221718623162</c:v>
                </c:pt>
                <c:pt idx="45">
                  <c:v>102.92114152780105</c:v>
                </c:pt>
                <c:pt idx="46">
                  <c:v>98.59221718623162</c:v>
                </c:pt>
                <c:pt idx="47">
                  <c:v>86.3539545072238</c:v>
                </c:pt>
                <c:pt idx="48">
                  <c:v>68.32246028910404</c:v>
                </c:pt>
                <c:pt idx="49">
                  <c:v>47.615543693167645</c:v>
                </c:pt>
                <c:pt idx="50">
                  <c:v>27.813618715283607</c:v>
                </c:pt>
                <c:pt idx="51">
                  <c:v>47.615543693167645</c:v>
                </c:pt>
                <c:pt idx="52">
                  <c:v>68.32246028910404</c:v>
                </c:pt>
                <c:pt idx="53">
                  <c:v>86.3539545072238</c:v>
                </c:pt>
                <c:pt idx="54">
                  <c:v>98.59221718623162</c:v>
                </c:pt>
                <c:pt idx="55">
                  <c:v>102.92114152780105</c:v>
                </c:pt>
                <c:pt idx="56">
                  <c:v>98.59221718623162</c:v>
                </c:pt>
                <c:pt idx="57">
                  <c:v>86.3539545072238</c:v>
                </c:pt>
                <c:pt idx="58">
                  <c:v>68.32246028910404</c:v>
                </c:pt>
                <c:pt idx="59">
                  <c:v>47.615543693167645</c:v>
                </c:pt>
                <c:pt idx="60">
                  <c:v>27.813618715283607</c:v>
                </c:pt>
                <c:pt idx="61">
                  <c:v>12.340618078968973</c:v>
                </c:pt>
                <c:pt idx="62">
                  <c:v>5</c:v>
                </c:pt>
                <c:pt idx="63">
                  <c:v>61.54431596310346</c:v>
                </c:pt>
                <c:pt idx="64">
                  <c:v>82.75019468546128</c:v>
                </c:pt>
                <c:pt idx="65">
                  <c:v>97.59514893219001</c:v>
                </c:pt>
                <c:pt idx="66">
                  <c:v>102.92114152780105</c:v>
                </c:pt>
                <c:pt idx="67">
                  <c:v>97.59514893219001</c:v>
                </c:pt>
                <c:pt idx="68">
                  <c:v>82.75019468546128</c:v>
                </c:pt>
                <c:pt idx="69">
                  <c:v>61.54431596310346</c:v>
                </c:pt>
                <c:pt idx="70">
                  <c:v>38.48873942375478</c:v>
                </c:pt>
                <c:pt idx="71">
                  <c:v>18.48818667203925</c:v>
                </c:pt>
                <c:pt idx="72">
                  <c:v>5.797469684501466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'(A2. Tryck i kontaktyta)'!$D$21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kontaktyta)'!$E$21:$DA$21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6.9569636214017585</c:v>
                </c:pt>
                <c:pt idx="29">
                  <c:v>22.1858240064471</c:v>
                </c:pt>
                <c:pt idx="30">
                  <c:v>46.18648730850573</c:v>
                </c:pt>
                <c:pt idx="31">
                  <c:v>73.85317915572415</c:v>
                </c:pt>
                <c:pt idx="32">
                  <c:v>99.30023362255352</c:v>
                </c:pt>
                <c:pt idx="33">
                  <c:v>117.11417871862801</c:v>
                </c:pt>
                <c:pt idx="34">
                  <c:v>123.50536983336124</c:v>
                </c:pt>
                <c:pt idx="35">
                  <c:v>117.11417871862801</c:v>
                </c:pt>
                <c:pt idx="36">
                  <c:v>99.30023362255352</c:v>
                </c:pt>
                <c:pt idx="37">
                  <c:v>73.85317915572415</c:v>
                </c:pt>
                <c:pt idx="38">
                  <c:v>5</c:v>
                </c:pt>
                <c:pt idx="39">
                  <c:v>14.808741694762766</c:v>
                </c:pt>
                <c:pt idx="40">
                  <c:v>33.376342458340325</c:v>
                </c:pt>
                <c:pt idx="41">
                  <c:v>57.13865243180116</c:v>
                </c:pt>
                <c:pt idx="42">
                  <c:v>81.98695234692484</c:v>
                </c:pt>
                <c:pt idx="43">
                  <c:v>103.62474540866856</c:v>
                </c:pt>
                <c:pt idx="44">
                  <c:v>118.31066062347794</c:v>
                </c:pt>
                <c:pt idx="45">
                  <c:v>123.50536983336124</c:v>
                </c:pt>
                <c:pt idx="46">
                  <c:v>118.31066062347794</c:v>
                </c:pt>
                <c:pt idx="47">
                  <c:v>103.62474540866856</c:v>
                </c:pt>
                <c:pt idx="48">
                  <c:v>81.98695234692484</c:v>
                </c:pt>
                <c:pt idx="49">
                  <c:v>57.13865243180116</c:v>
                </c:pt>
                <c:pt idx="50">
                  <c:v>33.376342458340325</c:v>
                </c:pt>
                <c:pt idx="51">
                  <c:v>57.13865243180116</c:v>
                </c:pt>
                <c:pt idx="52">
                  <c:v>81.98695234692484</c:v>
                </c:pt>
                <c:pt idx="53">
                  <c:v>103.62474540866856</c:v>
                </c:pt>
                <c:pt idx="54">
                  <c:v>118.31066062347794</c:v>
                </c:pt>
                <c:pt idx="55">
                  <c:v>123.50536983336124</c:v>
                </c:pt>
                <c:pt idx="56">
                  <c:v>118.31066062347794</c:v>
                </c:pt>
                <c:pt idx="57">
                  <c:v>103.62474540866856</c:v>
                </c:pt>
                <c:pt idx="58">
                  <c:v>81.98695234692484</c:v>
                </c:pt>
                <c:pt idx="59">
                  <c:v>57.13865243180116</c:v>
                </c:pt>
                <c:pt idx="60">
                  <c:v>33.376342458340325</c:v>
                </c:pt>
                <c:pt idx="61">
                  <c:v>14.808741694762766</c:v>
                </c:pt>
                <c:pt idx="62">
                  <c:v>5</c:v>
                </c:pt>
                <c:pt idx="63">
                  <c:v>73.85317915572415</c:v>
                </c:pt>
                <c:pt idx="64">
                  <c:v>99.30023362255352</c:v>
                </c:pt>
                <c:pt idx="65">
                  <c:v>117.11417871862801</c:v>
                </c:pt>
                <c:pt idx="66">
                  <c:v>123.50536983336124</c:v>
                </c:pt>
                <c:pt idx="67">
                  <c:v>117.11417871862801</c:v>
                </c:pt>
                <c:pt idx="68">
                  <c:v>99.30023362255352</c:v>
                </c:pt>
                <c:pt idx="69">
                  <c:v>73.85317915572415</c:v>
                </c:pt>
                <c:pt idx="70">
                  <c:v>46.18648730850573</c:v>
                </c:pt>
                <c:pt idx="71">
                  <c:v>22.1858240064471</c:v>
                </c:pt>
                <c:pt idx="72">
                  <c:v>6.9569636214017585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'(A2. Tryck i kontaktyta)'!$D$22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kontaktyta)'!$E$22:$DA$22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8.11645755830205</c:v>
                </c:pt>
                <c:pt idx="29">
                  <c:v>25.88346134085495</c:v>
                </c:pt>
                <c:pt idx="30">
                  <c:v>53.884235193256686</c:v>
                </c:pt>
                <c:pt idx="31">
                  <c:v>86.16204234834483</c:v>
                </c:pt>
                <c:pt idx="32">
                  <c:v>115.85027255964577</c:v>
                </c:pt>
                <c:pt idx="33">
                  <c:v>136.633208505066</c:v>
                </c:pt>
                <c:pt idx="34">
                  <c:v>144.08959813892145</c:v>
                </c:pt>
                <c:pt idx="35">
                  <c:v>136.633208505066</c:v>
                </c:pt>
                <c:pt idx="36">
                  <c:v>115.85027255964577</c:v>
                </c:pt>
                <c:pt idx="37">
                  <c:v>86.16204234834483</c:v>
                </c:pt>
                <c:pt idx="38">
                  <c:v>5.4207498268565555</c:v>
                </c:pt>
                <c:pt idx="39">
                  <c:v>17.27686531055656</c:v>
                </c:pt>
                <c:pt idx="40">
                  <c:v>38.93906620139705</c:v>
                </c:pt>
                <c:pt idx="41">
                  <c:v>66.66176117043469</c:v>
                </c:pt>
                <c:pt idx="42">
                  <c:v>95.65144440474563</c:v>
                </c:pt>
                <c:pt idx="43">
                  <c:v>120.8955363101133</c:v>
                </c:pt>
                <c:pt idx="44">
                  <c:v>138.02910406072425</c:v>
                </c:pt>
                <c:pt idx="45">
                  <c:v>144.08959813892145</c:v>
                </c:pt>
                <c:pt idx="46">
                  <c:v>138.02910406072425</c:v>
                </c:pt>
                <c:pt idx="47">
                  <c:v>120.8955363101133</c:v>
                </c:pt>
                <c:pt idx="48">
                  <c:v>95.65144440474563</c:v>
                </c:pt>
                <c:pt idx="49">
                  <c:v>66.66176117043469</c:v>
                </c:pt>
                <c:pt idx="50">
                  <c:v>38.93906620139705</c:v>
                </c:pt>
                <c:pt idx="51">
                  <c:v>66.66176117043469</c:v>
                </c:pt>
                <c:pt idx="52">
                  <c:v>95.65144440474563</c:v>
                </c:pt>
                <c:pt idx="53">
                  <c:v>120.8955363101133</c:v>
                </c:pt>
                <c:pt idx="54">
                  <c:v>138.02910406072425</c:v>
                </c:pt>
                <c:pt idx="55">
                  <c:v>144.08959813892145</c:v>
                </c:pt>
                <c:pt idx="56">
                  <c:v>138.02910406072425</c:v>
                </c:pt>
                <c:pt idx="57">
                  <c:v>120.8955363101133</c:v>
                </c:pt>
                <c:pt idx="58">
                  <c:v>95.65144440474563</c:v>
                </c:pt>
                <c:pt idx="59">
                  <c:v>66.66176117043469</c:v>
                </c:pt>
                <c:pt idx="60">
                  <c:v>38.93906620139705</c:v>
                </c:pt>
                <c:pt idx="61">
                  <c:v>17.27686531055656</c:v>
                </c:pt>
                <c:pt idx="62">
                  <c:v>5.4207498268565555</c:v>
                </c:pt>
                <c:pt idx="63">
                  <c:v>86.16204234834483</c:v>
                </c:pt>
                <c:pt idx="64">
                  <c:v>115.85027255964577</c:v>
                </c:pt>
                <c:pt idx="65">
                  <c:v>136.633208505066</c:v>
                </c:pt>
                <c:pt idx="66">
                  <c:v>144.08959813892145</c:v>
                </c:pt>
                <c:pt idx="67">
                  <c:v>136.633208505066</c:v>
                </c:pt>
                <c:pt idx="68">
                  <c:v>115.85027255964577</c:v>
                </c:pt>
                <c:pt idx="69">
                  <c:v>86.16204234834483</c:v>
                </c:pt>
                <c:pt idx="70">
                  <c:v>53.884235193256686</c:v>
                </c:pt>
                <c:pt idx="71">
                  <c:v>25.88346134085495</c:v>
                </c:pt>
                <c:pt idx="72">
                  <c:v>8.11645755830205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'(A2. Tryck i kontaktyta)'!$D$23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kontaktyta)'!$E$23:$DA$23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9.275951495202344</c:v>
                </c:pt>
                <c:pt idx="29">
                  <c:v>29.5810986752628</c:v>
                </c:pt>
                <c:pt idx="30">
                  <c:v>61.581983078007646</c:v>
                </c:pt>
                <c:pt idx="31">
                  <c:v>98.47090554096553</c:v>
                </c:pt>
                <c:pt idx="32">
                  <c:v>132.40031149673803</c:v>
                </c:pt>
                <c:pt idx="33">
                  <c:v>156.152238291504</c:v>
                </c:pt>
                <c:pt idx="34">
                  <c:v>164.67382644448165</c:v>
                </c:pt>
                <c:pt idx="35">
                  <c:v>156.152238291504</c:v>
                </c:pt>
                <c:pt idx="36">
                  <c:v>132.40031149673803</c:v>
                </c:pt>
                <c:pt idx="37">
                  <c:v>98.47090554096553</c:v>
                </c:pt>
                <c:pt idx="38">
                  <c:v>6.195142659264635</c:v>
                </c:pt>
                <c:pt idx="39">
                  <c:v>19.744988926350352</c:v>
                </c:pt>
                <c:pt idx="40">
                  <c:v>44.50178994445377</c:v>
                </c:pt>
                <c:pt idx="41">
                  <c:v>76.18486990906821</c:v>
                </c:pt>
                <c:pt idx="42">
                  <c:v>109.31593646256646</c:v>
                </c:pt>
                <c:pt idx="43">
                  <c:v>138.16632721155807</c:v>
                </c:pt>
                <c:pt idx="44">
                  <c:v>157.7475474979706</c:v>
                </c:pt>
                <c:pt idx="45">
                  <c:v>164.67382644448165</c:v>
                </c:pt>
                <c:pt idx="46">
                  <c:v>157.7475474979706</c:v>
                </c:pt>
                <c:pt idx="47">
                  <c:v>138.16632721155807</c:v>
                </c:pt>
                <c:pt idx="48">
                  <c:v>109.31593646256646</c:v>
                </c:pt>
                <c:pt idx="49">
                  <c:v>76.18486990906821</c:v>
                </c:pt>
                <c:pt idx="50">
                  <c:v>44.50178994445377</c:v>
                </c:pt>
                <c:pt idx="51">
                  <c:v>76.18486990906821</c:v>
                </c:pt>
                <c:pt idx="52">
                  <c:v>109.31593646256646</c:v>
                </c:pt>
                <c:pt idx="53">
                  <c:v>138.16632721155807</c:v>
                </c:pt>
                <c:pt idx="54">
                  <c:v>157.7475474979706</c:v>
                </c:pt>
                <c:pt idx="55">
                  <c:v>164.67382644448165</c:v>
                </c:pt>
                <c:pt idx="56">
                  <c:v>157.7475474979706</c:v>
                </c:pt>
                <c:pt idx="57">
                  <c:v>138.16632721155807</c:v>
                </c:pt>
                <c:pt idx="58">
                  <c:v>109.31593646256646</c:v>
                </c:pt>
                <c:pt idx="59">
                  <c:v>76.18486990906821</c:v>
                </c:pt>
                <c:pt idx="60">
                  <c:v>44.50178994445377</c:v>
                </c:pt>
                <c:pt idx="61">
                  <c:v>19.744988926350352</c:v>
                </c:pt>
                <c:pt idx="62">
                  <c:v>6.195142659264635</c:v>
                </c:pt>
                <c:pt idx="63">
                  <c:v>98.47090554096553</c:v>
                </c:pt>
                <c:pt idx="64">
                  <c:v>132.40031149673803</c:v>
                </c:pt>
                <c:pt idx="65">
                  <c:v>156.152238291504</c:v>
                </c:pt>
                <c:pt idx="66">
                  <c:v>164.67382644448165</c:v>
                </c:pt>
                <c:pt idx="67">
                  <c:v>156.152238291504</c:v>
                </c:pt>
                <c:pt idx="68">
                  <c:v>132.40031149673803</c:v>
                </c:pt>
                <c:pt idx="69">
                  <c:v>98.47090554096553</c:v>
                </c:pt>
                <c:pt idx="70">
                  <c:v>61.581983078007646</c:v>
                </c:pt>
                <c:pt idx="71">
                  <c:v>29.5810986752628</c:v>
                </c:pt>
                <c:pt idx="72">
                  <c:v>9.275951495202344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'(A2. Tryck i kontaktyta)'!$D$24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kontaktyta)'!$E$24:$DA$24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10.435445432102638</c:v>
                </c:pt>
                <c:pt idx="29">
                  <c:v>33.27873600967065</c:v>
                </c:pt>
                <c:pt idx="30">
                  <c:v>69.2797309627586</c:v>
                </c:pt>
                <c:pt idx="31">
                  <c:v>110.77976873358622</c:v>
                </c:pt>
                <c:pt idx="32">
                  <c:v>148.9503504338303</c:v>
                </c:pt>
                <c:pt idx="33">
                  <c:v>175.67126807794202</c:v>
                </c:pt>
                <c:pt idx="34">
                  <c:v>185.25805475004188</c:v>
                </c:pt>
                <c:pt idx="35">
                  <c:v>175.67126807794202</c:v>
                </c:pt>
                <c:pt idx="36">
                  <c:v>148.9503504338303</c:v>
                </c:pt>
                <c:pt idx="37">
                  <c:v>110.77976873358622</c:v>
                </c:pt>
                <c:pt idx="38">
                  <c:v>6.969535491672715</c:v>
                </c:pt>
                <c:pt idx="39">
                  <c:v>22.21311254214415</c:v>
                </c:pt>
                <c:pt idx="40">
                  <c:v>50.06451368751049</c:v>
                </c:pt>
                <c:pt idx="41">
                  <c:v>85.70797864770175</c:v>
                </c:pt>
                <c:pt idx="42">
                  <c:v>122.98042852038726</c:v>
                </c:pt>
                <c:pt idx="43">
                  <c:v>155.43711811300284</c:v>
                </c:pt>
                <c:pt idx="44">
                  <c:v>177.46599093521692</c:v>
                </c:pt>
                <c:pt idx="45">
                  <c:v>185.25805475004188</c:v>
                </c:pt>
                <c:pt idx="46">
                  <c:v>177.46599093521692</c:v>
                </c:pt>
                <c:pt idx="47">
                  <c:v>155.43711811300284</c:v>
                </c:pt>
                <c:pt idx="48">
                  <c:v>122.98042852038726</c:v>
                </c:pt>
                <c:pt idx="49">
                  <c:v>85.70797864770175</c:v>
                </c:pt>
                <c:pt idx="50">
                  <c:v>50.06451368751049</c:v>
                </c:pt>
                <c:pt idx="51">
                  <c:v>85.70797864770175</c:v>
                </c:pt>
                <c:pt idx="52">
                  <c:v>122.98042852038726</c:v>
                </c:pt>
                <c:pt idx="53">
                  <c:v>155.43711811300284</c:v>
                </c:pt>
                <c:pt idx="54">
                  <c:v>177.46599093521692</c:v>
                </c:pt>
                <c:pt idx="55">
                  <c:v>185.25805475004188</c:v>
                </c:pt>
                <c:pt idx="56">
                  <c:v>177.46599093521692</c:v>
                </c:pt>
                <c:pt idx="57">
                  <c:v>155.43711811300284</c:v>
                </c:pt>
                <c:pt idx="58">
                  <c:v>122.98042852038726</c:v>
                </c:pt>
                <c:pt idx="59">
                  <c:v>85.70797864770175</c:v>
                </c:pt>
                <c:pt idx="60">
                  <c:v>50.06451368751049</c:v>
                </c:pt>
                <c:pt idx="61">
                  <c:v>22.21311254214415</c:v>
                </c:pt>
                <c:pt idx="62">
                  <c:v>6.969535491672715</c:v>
                </c:pt>
                <c:pt idx="63">
                  <c:v>110.77976873358622</c:v>
                </c:pt>
                <c:pt idx="64">
                  <c:v>148.9503504338303</c:v>
                </c:pt>
                <c:pt idx="65">
                  <c:v>175.67126807794202</c:v>
                </c:pt>
                <c:pt idx="66">
                  <c:v>185.25805475004188</c:v>
                </c:pt>
                <c:pt idx="67">
                  <c:v>175.67126807794202</c:v>
                </c:pt>
                <c:pt idx="68">
                  <c:v>148.9503504338303</c:v>
                </c:pt>
                <c:pt idx="69">
                  <c:v>110.77976873358622</c:v>
                </c:pt>
                <c:pt idx="70">
                  <c:v>69.2797309627586</c:v>
                </c:pt>
                <c:pt idx="71">
                  <c:v>33.27873600967065</c:v>
                </c:pt>
                <c:pt idx="72">
                  <c:v>10.435445432102638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'(A2. Tryck i kontaktyta)'!$D$25</c:f>
              <c:strCache>
                <c:ptCount val="1"/>
                <c:pt idx="0">
                  <c:v>-1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kontaktyta)'!$E$25:$DA$25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9.275951495202344</c:v>
                </c:pt>
                <c:pt idx="29">
                  <c:v>29.5810986752628</c:v>
                </c:pt>
                <c:pt idx="30">
                  <c:v>61.581983078007646</c:v>
                </c:pt>
                <c:pt idx="31">
                  <c:v>98.47090554096553</c:v>
                </c:pt>
                <c:pt idx="32">
                  <c:v>132.40031149673803</c:v>
                </c:pt>
                <c:pt idx="33">
                  <c:v>156.152238291504</c:v>
                </c:pt>
                <c:pt idx="34">
                  <c:v>164.67382644448165</c:v>
                </c:pt>
                <c:pt idx="35">
                  <c:v>156.152238291504</c:v>
                </c:pt>
                <c:pt idx="36">
                  <c:v>132.40031149673803</c:v>
                </c:pt>
                <c:pt idx="37">
                  <c:v>98.47090554096553</c:v>
                </c:pt>
                <c:pt idx="38">
                  <c:v>6.195142659264635</c:v>
                </c:pt>
                <c:pt idx="39">
                  <c:v>19.744988926350352</c:v>
                </c:pt>
                <c:pt idx="40">
                  <c:v>44.50178994445377</c:v>
                </c:pt>
                <c:pt idx="41">
                  <c:v>76.18486990906821</c:v>
                </c:pt>
                <c:pt idx="42">
                  <c:v>109.31593646256646</c:v>
                </c:pt>
                <c:pt idx="43">
                  <c:v>138.16632721155807</c:v>
                </c:pt>
                <c:pt idx="44">
                  <c:v>157.7475474979706</c:v>
                </c:pt>
                <c:pt idx="45">
                  <c:v>164.67382644448165</c:v>
                </c:pt>
                <c:pt idx="46">
                  <c:v>157.7475474979706</c:v>
                </c:pt>
                <c:pt idx="47">
                  <c:v>138.16632721155807</c:v>
                </c:pt>
                <c:pt idx="48">
                  <c:v>109.31593646256646</c:v>
                </c:pt>
                <c:pt idx="49">
                  <c:v>76.18486990906821</c:v>
                </c:pt>
                <c:pt idx="50">
                  <c:v>44.50178994445377</c:v>
                </c:pt>
                <c:pt idx="51">
                  <c:v>76.18486990906821</c:v>
                </c:pt>
                <c:pt idx="52">
                  <c:v>109.31593646256646</c:v>
                </c:pt>
                <c:pt idx="53">
                  <c:v>138.16632721155807</c:v>
                </c:pt>
                <c:pt idx="54">
                  <c:v>157.7475474979706</c:v>
                </c:pt>
                <c:pt idx="55">
                  <c:v>164.67382644448165</c:v>
                </c:pt>
                <c:pt idx="56">
                  <c:v>157.7475474979706</c:v>
                </c:pt>
                <c:pt idx="57">
                  <c:v>138.16632721155807</c:v>
                </c:pt>
                <c:pt idx="58">
                  <c:v>109.31593646256646</c:v>
                </c:pt>
                <c:pt idx="59">
                  <c:v>76.18486990906821</c:v>
                </c:pt>
                <c:pt idx="60">
                  <c:v>44.50178994445377</c:v>
                </c:pt>
                <c:pt idx="61">
                  <c:v>19.744988926350352</c:v>
                </c:pt>
                <c:pt idx="62">
                  <c:v>6.195142659264635</c:v>
                </c:pt>
                <c:pt idx="63">
                  <c:v>98.47090554096553</c:v>
                </c:pt>
                <c:pt idx="64">
                  <c:v>132.40031149673803</c:v>
                </c:pt>
                <c:pt idx="65">
                  <c:v>156.152238291504</c:v>
                </c:pt>
                <c:pt idx="66">
                  <c:v>164.67382644448165</c:v>
                </c:pt>
                <c:pt idx="67">
                  <c:v>156.152238291504</c:v>
                </c:pt>
                <c:pt idx="68">
                  <c:v>132.40031149673803</c:v>
                </c:pt>
                <c:pt idx="69">
                  <c:v>98.47090554096553</c:v>
                </c:pt>
                <c:pt idx="70">
                  <c:v>61.581983078007646</c:v>
                </c:pt>
                <c:pt idx="71">
                  <c:v>29.5810986752628</c:v>
                </c:pt>
                <c:pt idx="72">
                  <c:v>9.275951495202344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'(A2. Tryck i kontaktyta)'!$D$26</c:f>
              <c:strCache>
                <c:ptCount val="1"/>
                <c:pt idx="0">
                  <c:v>-2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kontaktyta)'!$E$26:$DA$26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8.11645755830205</c:v>
                </c:pt>
                <c:pt idx="29">
                  <c:v>25.88346134085495</c:v>
                </c:pt>
                <c:pt idx="30">
                  <c:v>53.884235193256686</c:v>
                </c:pt>
                <c:pt idx="31">
                  <c:v>86.16204234834483</c:v>
                </c:pt>
                <c:pt idx="32">
                  <c:v>115.85027255964577</c:v>
                </c:pt>
                <c:pt idx="33">
                  <c:v>136.633208505066</c:v>
                </c:pt>
                <c:pt idx="34">
                  <c:v>144.08959813892145</c:v>
                </c:pt>
                <c:pt idx="35">
                  <c:v>136.633208505066</c:v>
                </c:pt>
                <c:pt idx="36">
                  <c:v>115.85027255964577</c:v>
                </c:pt>
                <c:pt idx="37">
                  <c:v>86.16204234834483</c:v>
                </c:pt>
                <c:pt idx="38">
                  <c:v>5.4207498268565555</c:v>
                </c:pt>
                <c:pt idx="39">
                  <c:v>17.27686531055656</c:v>
                </c:pt>
                <c:pt idx="40">
                  <c:v>38.93906620139705</c:v>
                </c:pt>
                <c:pt idx="41">
                  <c:v>66.66176117043469</c:v>
                </c:pt>
                <c:pt idx="42">
                  <c:v>95.65144440474563</c:v>
                </c:pt>
                <c:pt idx="43">
                  <c:v>120.8955363101133</c:v>
                </c:pt>
                <c:pt idx="44">
                  <c:v>138.02910406072425</c:v>
                </c:pt>
                <c:pt idx="45">
                  <c:v>144.08959813892145</c:v>
                </c:pt>
                <c:pt idx="46">
                  <c:v>138.02910406072425</c:v>
                </c:pt>
                <c:pt idx="47">
                  <c:v>120.8955363101133</c:v>
                </c:pt>
                <c:pt idx="48">
                  <c:v>95.65144440474563</c:v>
                </c:pt>
                <c:pt idx="49">
                  <c:v>66.66176117043469</c:v>
                </c:pt>
                <c:pt idx="50">
                  <c:v>38.93906620139705</c:v>
                </c:pt>
                <c:pt idx="51">
                  <c:v>66.66176117043469</c:v>
                </c:pt>
                <c:pt idx="52">
                  <c:v>95.65144440474563</c:v>
                </c:pt>
                <c:pt idx="53">
                  <c:v>120.8955363101133</c:v>
                </c:pt>
                <c:pt idx="54">
                  <c:v>138.02910406072425</c:v>
                </c:pt>
                <c:pt idx="55">
                  <c:v>144.08959813892145</c:v>
                </c:pt>
                <c:pt idx="56">
                  <c:v>138.02910406072425</c:v>
                </c:pt>
                <c:pt idx="57">
                  <c:v>120.8955363101133</c:v>
                </c:pt>
                <c:pt idx="58">
                  <c:v>95.65144440474563</c:v>
                </c:pt>
                <c:pt idx="59">
                  <c:v>66.66176117043469</c:v>
                </c:pt>
                <c:pt idx="60">
                  <c:v>38.93906620139705</c:v>
                </c:pt>
                <c:pt idx="61">
                  <c:v>17.27686531055656</c:v>
                </c:pt>
                <c:pt idx="62">
                  <c:v>5.4207498268565555</c:v>
                </c:pt>
                <c:pt idx="63">
                  <c:v>86.16204234834483</c:v>
                </c:pt>
                <c:pt idx="64">
                  <c:v>115.85027255964577</c:v>
                </c:pt>
                <c:pt idx="65">
                  <c:v>136.633208505066</c:v>
                </c:pt>
                <c:pt idx="66">
                  <c:v>144.08959813892145</c:v>
                </c:pt>
                <c:pt idx="67">
                  <c:v>136.633208505066</c:v>
                </c:pt>
                <c:pt idx="68">
                  <c:v>115.85027255964577</c:v>
                </c:pt>
                <c:pt idx="69">
                  <c:v>86.16204234834483</c:v>
                </c:pt>
                <c:pt idx="70">
                  <c:v>53.884235193256686</c:v>
                </c:pt>
                <c:pt idx="71">
                  <c:v>25.88346134085495</c:v>
                </c:pt>
                <c:pt idx="72">
                  <c:v>8.11645755830205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'(A2. Tryck i kontaktyta)'!$D$27</c:f>
              <c:strCache>
                <c:ptCount val="1"/>
                <c:pt idx="0">
                  <c:v>-3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kontaktyta)'!$E$27:$DA$27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6.9569636214017585</c:v>
                </c:pt>
                <c:pt idx="29">
                  <c:v>22.1858240064471</c:v>
                </c:pt>
                <c:pt idx="30">
                  <c:v>46.18648730850573</c:v>
                </c:pt>
                <c:pt idx="31">
                  <c:v>73.85317915572415</c:v>
                </c:pt>
                <c:pt idx="32">
                  <c:v>99.30023362255352</c:v>
                </c:pt>
                <c:pt idx="33">
                  <c:v>117.11417871862801</c:v>
                </c:pt>
                <c:pt idx="34">
                  <c:v>123.50536983336124</c:v>
                </c:pt>
                <c:pt idx="35">
                  <c:v>117.11417871862801</c:v>
                </c:pt>
                <c:pt idx="36">
                  <c:v>99.30023362255352</c:v>
                </c:pt>
                <c:pt idx="37">
                  <c:v>73.85317915572415</c:v>
                </c:pt>
                <c:pt idx="38">
                  <c:v>5</c:v>
                </c:pt>
                <c:pt idx="39">
                  <c:v>14.808741694762766</c:v>
                </c:pt>
                <c:pt idx="40">
                  <c:v>33.376342458340325</c:v>
                </c:pt>
                <c:pt idx="41">
                  <c:v>57.13865243180116</c:v>
                </c:pt>
                <c:pt idx="42">
                  <c:v>81.98695234692484</c:v>
                </c:pt>
                <c:pt idx="43">
                  <c:v>103.62474540866856</c:v>
                </c:pt>
                <c:pt idx="44">
                  <c:v>118.31066062347794</c:v>
                </c:pt>
                <c:pt idx="45">
                  <c:v>123.50536983336124</c:v>
                </c:pt>
                <c:pt idx="46">
                  <c:v>118.31066062347794</c:v>
                </c:pt>
                <c:pt idx="47">
                  <c:v>103.62474540866856</c:v>
                </c:pt>
                <c:pt idx="48">
                  <c:v>81.98695234692484</c:v>
                </c:pt>
                <c:pt idx="49">
                  <c:v>57.13865243180116</c:v>
                </c:pt>
                <c:pt idx="50">
                  <c:v>33.376342458340325</c:v>
                </c:pt>
                <c:pt idx="51">
                  <c:v>57.13865243180116</c:v>
                </c:pt>
                <c:pt idx="52">
                  <c:v>81.98695234692484</c:v>
                </c:pt>
                <c:pt idx="53">
                  <c:v>103.62474540866856</c:v>
                </c:pt>
                <c:pt idx="54">
                  <c:v>118.31066062347794</c:v>
                </c:pt>
                <c:pt idx="55">
                  <c:v>123.50536983336124</c:v>
                </c:pt>
                <c:pt idx="56">
                  <c:v>118.31066062347794</c:v>
                </c:pt>
                <c:pt idx="57">
                  <c:v>103.62474540866856</c:v>
                </c:pt>
                <c:pt idx="58">
                  <c:v>81.98695234692484</c:v>
                </c:pt>
                <c:pt idx="59">
                  <c:v>57.13865243180116</c:v>
                </c:pt>
                <c:pt idx="60">
                  <c:v>33.376342458340325</c:v>
                </c:pt>
                <c:pt idx="61">
                  <c:v>14.808741694762766</c:v>
                </c:pt>
                <c:pt idx="62">
                  <c:v>5</c:v>
                </c:pt>
                <c:pt idx="63">
                  <c:v>73.85317915572415</c:v>
                </c:pt>
                <c:pt idx="64">
                  <c:v>99.30023362255352</c:v>
                </c:pt>
                <c:pt idx="65">
                  <c:v>117.11417871862801</c:v>
                </c:pt>
                <c:pt idx="66">
                  <c:v>123.50536983336124</c:v>
                </c:pt>
                <c:pt idx="67">
                  <c:v>117.11417871862801</c:v>
                </c:pt>
                <c:pt idx="68">
                  <c:v>99.30023362255352</c:v>
                </c:pt>
                <c:pt idx="69">
                  <c:v>73.85317915572415</c:v>
                </c:pt>
                <c:pt idx="70">
                  <c:v>46.18648730850573</c:v>
                </c:pt>
                <c:pt idx="71">
                  <c:v>22.1858240064471</c:v>
                </c:pt>
                <c:pt idx="72">
                  <c:v>6.9569636214017585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'(A2. Tryck i kontaktyta)'!$D$28</c:f>
              <c:strCache>
                <c:ptCount val="1"/>
                <c:pt idx="0">
                  <c:v>-4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kontaktyta)'!$E$28:$DA$28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5.797469684501466</c:v>
                </c:pt>
                <c:pt idx="29">
                  <c:v>18.48818667203925</c:v>
                </c:pt>
                <c:pt idx="30">
                  <c:v>38.48873942375478</c:v>
                </c:pt>
                <c:pt idx="31">
                  <c:v>61.54431596310346</c:v>
                </c:pt>
                <c:pt idx="32">
                  <c:v>82.75019468546128</c:v>
                </c:pt>
                <c:pt idx="33">
                  <c:v>97.59514893219001</c:v>
                </c:pt>
                <c:pt idx="34">
                  <c:v>102.92114152780105</c:v>
                </c:pt>
                <c:pt idx="35">
                  <c:v>97.59514893219001</c:v>
                </c:pt>
                <c:pt idx="36">
                  <c:v>82.75019468546128</c:v>
                </c:pt>
                <c:pt idx="37">
                  <c:v>61.54431596310346</c:v>
                </c:pt>
                <c:pt idx="38">
                  <c:v>5</c:v>
                </c:pt>
                <c:pt idx="39">
                  <c:v>12.340618078968973</c:v>
                </c:pt>
                <c:pt idx="40">
                  <c:v>27.813618715283607</c:v>
                </c:pt>
                <c:pt idx="41">
                  <c:v>47.615543693167645</c:v>
                </c:pt>
                <c:pt idx="42">
                  <c:v>68.32246028910404</c:v>
                </c:pt>
                <c:pt idx="43">
                  <c:v>86.3539545072238</c:v>
                </c:pt>
                <c:pt idx="44">
                  <c:v>98.59221718623162</c:v>
                </c:pt>
                <c:pt idx="45">
                  <c:v>102.92114152780105</c:v>
                </c:pt>
                <c:pt idx="46">
                  <c:v>98.59221718623162</c:v>
                </c:pt>
                <c:pt idx="47">
                  <c:v>86.3539545072238</c:v>
                </c:pt>
                <c:pt idx="48">
                  <c:v>68.32246028910404</c:v>
                </c:pt>
                <c:pt idx="49">
                  <c:v>47.615543693167645</c:v>
                </c:pt>
                <c:pt idx="50">
                  <c:v>27.813618715283607</c:v>
                </c:pt>
                <c:pt idx="51">
                  <c:v>47.615543693167645</c:v>
                </c:pt>
                <c:pt idx="52">
                  <c:v>68.32246028910404</c:v>
                </c:pt>
                <c:pt idx="53">
                  <c:v>86.3539545072238</c:v>
                </c:pt>
                <c:pt idx="54">
                  <c:v>98.59221718623162</c:v>
                </c:pt>
                <c:pt idx="55">
                  <c:v>102.92114152780105</c:v>
                </c:pt>
                <c:pt idx="56">
                  <c:v>98.59221718623162</c:v>
                </c:pt>
                <c:pt idx="57">
                  <c:v>86.3539545072238</c:v>
                </c:pt>
                <c:pt idx="58">
                  <c:v>68.32246028910404</c:v>
                </c:pt>
                <c:pt idx="59">
                  <c:v>47.615543693167645</c:v>
                </c:pt>
                <c:pt idx="60">
                  <c:v>27.813618715283607</c:v>
                </c:pt>
                <c:pt idx="61">
                  <c:v>12.340618078968973</c:v>
                </c:pt>
                <c:pt idx="62">
                  <c:v>5</c:v>
                </c:pt>
                <c:pt idx="63">
                  <c:v>61.54431596310346</c:v>
                </c:pt>
                <c:pt idx="64">
                  <c:v>82.75019468546128</c:v>
                </c:pt>
                <c:pt idx="65">
                  <c:v>97.59514893219001</c:v>
                </c:pt>
                <c:pt idx="66">
                  <c:v>102.92114152780105</c:v>
                </c:pt>
                <c:pt idx="67">
                  <c:v>97.59514893219001</c:v>
                </c:pt>
                <c:pt idx="68">
                  <c:v>82.75019468546128</c:v>
                </c:pt>
                <c:pt idx="69">
                  <c:v>61.54431596310346</c:v>
                </c:pt>
                <c:pt idx="70">
                  <c:v>38.48873942375478</c:v>
                </c:pt>
                <c:pt idx="71">
                  <c:v>18.48818667203925</c:v>
                </c:pt>
                <c:pt idx="72">
                  <c:v>5.797469684501466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'(A2. Tryck i kontaktyta)'!$D$29</c:f>
              <c:strCache>
                <c:ptCount val="1"/>
                <c:pt idx="0">
                  <c:v>-5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kontaktyta)'!$E$29:$DA$29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4.637975747601172</c:v>
                </c:pt>
                <c:pt idx="29">
                  <c:v>14.7905493376314</c:v>
                </c:pt>
                <c:pt idx="30">
                  <c:v>30.790991539003823</c:v>
                </c:pt>
                <c:pt idx="31">
                  <c:v>49.235452770482766</c:v>
                </c:pt>
                <c:pt idx="32">
                  <c:v>66.20015574836901</c:v>
                </c:pt>
                <c:pt idx="33">
                  <c:v>78.076119145752</c:v>
                </c:pt>
                <c:pt idx="34">
                  <c:v>82.33691322224082</c:v>
                </c:pt>
                <c:pt idx="35">
                  <c:v>78.076119145752</c:v>
                </c:pt>
                <c:pt idx="36">
                  <c:v>66.20015574836901</c:v>
                </c:pt>
                <c:pt idx="37">
                  <c:v>49.235452770482766</c:v>
                </c:pt>
                <c:pt idx="38">
                  <c:v>5</c:v>
                </c:pt>
                <c:pt idx="39">
                  <c:v>9.872494463175176</c:v>
                </c:pt>
                <c:pt idx="40">
                  <c:v>22.250894972226885</c:v>
                </c:pt>
                <c:pt idx="41">
                  <c:v>38.092434954534106</c:v>
                </c:pt>
                <c:pt idx="42">
                  <c:v>54.65796823128323</c:v>
                </c:pt>
                <c:pt idx="43">
                  <c:v>69.08316360577903</c:v>
                </c:pt>
                <c:pt idx="44">
                  <c:v>78.8737737489853</c:v>
                </c:pt>
                <c:pt idx="45">
                  <c:v>82.33691322224082</c:v>
                </c:pt>
                <c:pt idx="46">
                  <c:v>78.8737737489853</c:v>
                </c:pt>
                <c:pt idx="47">
                  <c:v>69.08316360577903</c:v>
                </c:pt>
                <c:pt idx="48">
                  <c:v>54.65796823128323</c:v>
                </c:pt>
                <c:pt idx="49">
                  <c:v>38.092434954534106</c:v>
                </c:pt>
                <c:pt idx="50">
                  <c:v>22.250894972226885</c:v>
                </c:pt>
                <c:pt idx="51">
                  <c:v>38.092434954534106</c:v>
                </c:pt>
                <c:pt idx="52">
                  <c:v>54.65796823128323</c:v>
                </c:pt>
                <c:pt idx="53">
                  <c:v>69.08316360577903</c:v>
                </c:pt>
                <c:pt idx="54">
                  <c:v>78.8737737489853</c:v>
                </c:pt>
                <c:pt idx="55">
                  <c:v>82.33691322224082</c:v>
                </c:pt>
                <c:pt idx="56">
                  <c:v>78.8737737489853</c:v>
                </c:pt>
                <c:pt idx="57">
                  <c:v>69.08316360577903</c:v>
                </c:pt>
                <c:pt idx="58">
                  <c:v>54.65796823128323</c:v>
                </c:pt>
                <c:pt idx="59">
                  <c:v>38.092434954534106</c:v>
                </c:pt>
                <c:pt idx="60">
                  <c:v>22.250894972226885</c:v>
                </c:pt>
                <c:pt idx="61">
                  <c:v>9.872494463175176</c:v>
                </c:pt>
                <c:pt idx="62">
                  <c:v>5</c:v>
                </c:pt>
                <c:pt idx="63">
                  <c:v>49.235452770482766</c:v>
                </c:pt>
                <c:pt idx="64">
                  <c:v>66.20015574836901</c:v>
                </c:pt>
                <c:pt idx="65">
                  <c:v>78.076119145752</c:v>
                </c:pt>
                <c:pt idx="66">
                  <c:v>82.33691322224082</c:v>
                </c:pt>
                <c:pt idx="67">
                  <c:v>78.076119145752</c:v>
                </c:pt>
                <c:pt idx="68">
                  <c:v>66.20015574836901</c:v>
                </c:pt>
                <c:pt idx="69">
                  <c:v>49.235452770482766</c:v>
                </c:pt>
                <c:pt idx="70">
                  <c:v>30.790991539003823</c:v>
                </c:pt>
                <c:pt idx="71">
                  <c:v>14.7905493376314</c:v>
                </c:pt>
                <c:pt idx="72">
                  <c:v>4.637975747601172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'(A2. Tryck i kontaktyta)'!$D$30</c:f>
              <c:strCache>
                <c:ptCount val="1"/>
                <c:pt idx="0">
                  <c:v>-6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kontaktyta)'!$E$30:$DA$30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3.4784818107008793</c:v>
                </c:pt>
                <c:pt idx="29">
                  <c:v>11.09291200322355</c:v>
                </c:pt>
                <c:pt idx="30">
                  <c:v>23.093243654252866</c:v>
                </c:pt>
                <c:pt idx="31">
                  <c:v>36.926589577862075</c:v>
                </c:pt>
                <c:pt idx="32">
                  <c:v>49.65011681127676</c:v>
                </c:pt>
                <c:pt idx="33">
                  <c:v>58.557089359314006</c:v>
                </c:pt>
                <c:pt idx="34">
                  <c:v>61.75268491668062</c:v>
                </c:pt>
                <c:pt idx="35">
                  <c:v>58.557089359314006</c:v>
                </c:pt>
                <c:pt idx="36">
                  <c:v>49.65011681127676</c:v>
                </c:pt>
                <c:pt idx="37">
                  <c:v>36.926589577862075</c:v>
                </c:pt>
                <c:pt idx="38">
                  <c:v>5</c:v>
                </c:pt>
                <c:pt idx="39">
                  <c:v>7.404370847381383</c:v>
                </c:pt>
                <c:pt idx="40">
                  <c:v>16.688171229170162</c:v>
                </c:pt>
                <c:pt idx="41">
                  <c:v>28.56932621590058</c:v>
                </c:pt>
                <c:pt idx="42">
                  <c:v>40.99347617346242</c:v>
                </c:pt>
                <c:pt idx="43">
                  <c:v>51.81237270433428</c:v>
                </c:pt>
                <c:pt idx="44">
                  <c:v>59.15533031173897</c:v>
                </c:pt>
                <c:pt idx="45">
                  <c:v>61.75268491668062</c:v>
                </c:pt>
                <c:pt idx="46">
                  <c:v>59.15533031173897</c:v>
                </c:pt>
                <c:pt idx="47">
                  <c:v>51.81237270433428</c:v>
                </c:pt>
                <c:pt idx="48">
                  <c:v>40.99347617346242</c:v>
                </c:pt>
                <c:pt idx="49">
                  <c:v>28.56932621590058</c:v>
                </c:pt>
                <c:pt idx="50">
                  <c:v>16.688171229170162</c:v>
                </c:pt>
                <c:pt idx="51">
                  <c:v>28.56932621590058</c:v>
                </c:pt>
                <c:pt idx="52">
                  <c:v>40.99347617346242</c:v>
                </c:pt>
                <c:pt idx="53">
                  <c:v>51.81237270433428</c:v>
                </c:pt>
                <c:pt idx="54">
                  <c:v>59.15533031173897</c:v>
                </c:pt>
                <c:pt idx="55">
                  <c:v>61.75268491668062</c:v>
                </c:pt>
                <c:pt idx="56">
                  <c:v>59.15533031173897</c:v>
                </c:pt>
                <c:pt idx="57">
                  <c:v>51.81237270433428</c:v>
                </c:pt>
                <c:pt idx="58">
                  <c:v>40.99347617346242</c:v>
                </c:pt>
                <c:pt idx="59">
                  <c:v>28.56932621590058</c:v>
                </c:pt>
                <c:pt idx="60">
                  <c:v>16.688171229170162</c:v>
                </c:pt>
                <c:pt idx="61">
                  <c:v>7.404370847381383</c:v>
                </c:pt>
                <c:pt idx="62">
                  <c:v>5</c:v>
                </c:pt>
                <c:pt idx="63">
                  <c:v>36.926589577862075</c:v>
                </c:pt>
                <c:pt idx="64">
                  <c:v>49.65011681127676</c:v>
                </c:pt>
                <c:pt idx="65">
                  <c:v>58.557089359314006</c:v>
                </c:pt>
                <c:pt idx="66">
                  <c:v>61.75268491668062</c:v>
                </c:pt>
                <c:pt idx="67">
                  <c:v>58.557089359314006</c:v>
                </c:pt>
                <c:pt idx="68">
                  <c:v>49.65011681127676</c:v>
                </c:pt>
                <c:pt idx="69">
                  <c:v>36.926589577862075</c:v>
                </c:pt>
                <c:pt idx="70">
                  <c:v>23.093243654252866</c:v>
                </c:pt>
                <c:pt idx="71">
                  <c:v>11.09291200322355</c:v>
                </c:pt>
                <c:pt idx="72">
                  <c:v>3.4784818107008793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'(A2. Tryck i kontaktyta)'!$D$31</c:f>
              <c:strCache>
                <c:ptCount val="1"/>
                <c:pt idx="0">
                  <c:v>-7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kontaktyta)'!$E$31:$DA$31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8"/>
          <c:order val="28"/>
          <c:tx>
            <c:strRef>
              <c:f>'(A2. Tryck i kontaktyta)'!$D$32</c:f>
              <c:strCache>
                <c:ptCount val="1"/>
                <c:pt idx="0">
                  <c:v>-8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kontaktyta)'!$E$32:$DA$32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'(A2. Tryck i kontaktyta)'!$D$33</c:f>
              <c:strCache>
                <c:ptCount val="1"/>
                <c:pt idx="0">
                  <c:v>-9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kontaktyta)'!$E$33:$DA$33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'(A2. Tryck i kontaktyta)'!$D$34</c:f>
              <c:strCache>
                <c:ptCount val="1"/>
                <c:pt idx="0">
                  <c:v>-10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kontaktyta)'!$E$34:$DA$34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'(A2. Tryck i kontaktyta)'!$D$35</c:f>
              <c:strCache>
                <c:ptCount val="1"/>
                <c:pt idx="0">
                  <c:v>-11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kontaktyta)'!$E$35:$DA$35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'(A2. Tryck i kontaktyta)'!$D$36</c:f>
              <c:strCache>
                <c:ptCount val="1"/>
                <c:pt idx="0">
                  <c:v>-12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kontaktyta)'!$E$36:$DA$36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3"/>
          <c:order val="33"/>
          <c:tx>
            <c:strRef>
              <c:f>'(A2. Tryck i kontaktyta)'!$D$37</c:f>
              <c:strCache>
                <c:ptCount val="1"/>
                <c:pt idx="0">
                  <c:v>-13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kontaktyta)'!$E$37:$DA$37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'(A2. Tryck i kontaktyta)'!$D$38</c:f>
              <c:strCache>
                <c:ptCount val="1"/>
                <c:pt idx="0">
                  <c:v>-14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kontaktyta)'!$E$38:$DA$38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'(A2. Tryck i kontaktyta)'!$D$39</c:f>
              <c:strCache>
                <c:ptCount val="1"/>
                <c:pt idx="0">
                  <c:v>-15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kontaktyta)'!$E$39:$DA$39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6"/>
          <c:order val="36"/>
          <c:tx>
            <c:strRef>
              <c:f>'(A2. Tryck i kontaktyta)'!$D$40</c:f>
              <c:strCache>
                <c:ptCount val="1"/>
                <c:pt idx="0">
                  <c:v>-16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kontaktyta)'!$E$40:$DA$40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'(A2. Tryck i kontaktyta)'!$D$41</c:f>
              <c:strCache>
                <c:ptCount val="1"/>
                <c:pt idx="0">
                  <c:v>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kontaktyta)'!$E$41:$DA$41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8"/>
          <c:order val="38"/>
          <c:tx>
            <c:strRef>
              <c:f>'(A2. Tryck i kontaktyta)'!$D$42</c:f>
              <c:strCache>
                <c:ptCount val="1"/>
                <c:pt idx="0">
                  <c:v>-18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kontaktyta)'!$E$42:$DA$42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'(A2. Tryck i kontaktyta)'!$D$43</c:f>
              <c:strCache>
                <c:ptCount val="1"/>
                <c:pt idx="0">
                  <c:v>-19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kontaktyta)'!$E$43:$DA$43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40"/>
          <c:order val="40"/>
          <c:tx>
            <c:strRef>
              <c:f>'(A2. Tryck i kontaktyta)'!$D$44</c:f>
              <c:strCache>
                <c:ptCount val="1"/>
                <c:pt idx="0">
                  <c:v>-20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'(A2. Tryck i kontaktyta)'!$E$3:$DA$3</c:f>
              <c:numCache>
                <c:ptCount val="101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</c:numCache>
            </c:numRef>
          </c:cat>
          <c:val>
            <c:numRef>
              <c:f>'(A2. Tryck i kontaktyta)'!$E$44:$DA$44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21648354"/>
        <c:axId val="60617459"/>
        <c:axId val="8686220"/>
      </c:surface3DChart>
      <c:catAx>
        <c:axId val="2164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7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617459"/>
        <c:crosses val="autoZero"/>
        <c:auto val="1"/>
        <c:lblOffset val="100"/>
        <c:tickLblSkip val="10"/>
        <c:tickMarkSkip val="10"/>
        <c:noMultiLvlLbl val="0"/>
      </c:catAx>
      <c:valAx>
        <c:axId val="6061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Vertikalt tryck (kPa)</a:t>
                </a:r>
              </a:p>
            </c:rich>
          </c:tx>
          <c:layout>
            <c:manualLayout>
              <c:xMode val="factor"/>
              <c:yMode val="factor"/>
              <c:x val="-0.05575"/>
              <c:y val="0.0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48354"/>
        <c:crossesAt val="1"/>
        <c:crossBetween val="between"/>
        <c:dispUnits/>
      </c:valAx>
      <c:serAx>
        <c:axId val="8686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115"/>
              <c:y val="0.06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617459"/>
        <c:crosses val="autoZero"/>
        <c:tickLblSkip val="15"/>
        <c:tickMarkSkip val="10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38075"/>
          <c:w val="0.07825"/>
          <c:h val="0.2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5"/>
          <c:w val="0.8785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'Beräkning sigma_z'!$A$13</c:f>
              <c:strCache>
                <c:ptCount val="1"/>
                <c:pt idx="0">
                  <c:v>30,0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xVal>
          <c:yVal>
            <c:numRef>
              <c:f>'Beräkning sigma_z'!$E$13:$CZ$13</c:f>
              <c:numCache>
                <c:ptCount val="100"/>
                <c:pt idx="24">
                  <c:v>4.123492008290729</c:v>
                </c:pt>
                <c:pt idx="25">
                  <c:v>6.910600413745118</c:v>
                </c:pt>
                <c:pt idx="26">
                  <c:v>11.428009940099654</c:v>
                </c:pt>
                <c:pt idx="27">
                  <c:v>18.343050795495248</c:v>
                </c:pt>
                <c:pt idx="28">
                  <c:v>28.12736207836076</c:v>
                </c:pt>
                <c:pt idx="29">
                  <c:v>40.70478718024963</c:v>
                </c:pt>
                <c:pt idx="30">
                  <c:v>55.19048663678472</c:v>
                </c:pt>
                <c:pt idx="31">
                  <c:v>69.89897683653601</c:v>
                </c:pt>
                <c:pt idx="32">
                  <c:v>82.66518267347863</c:v>
                </c:pt>
                <c:pt idx="33">
                  <c:v>91.37610980515332</c:v>
                </c:pt>
                <c:pt idx="34">
                  <c:v>94.55016896412556</c:v>
                </c:pt>
                <c:pt idx="35">
                  <c:v>91.83793771207259</c:v>
                </c:pt>
                <c:pt idx="36">
                  <c:v>84.37149774366237</c:v>
                </c:pt>
                <c:pt idx="37">
                  <c:v>74.81824163232614</c:v>
                </c:pt>
                <c:pt idx="38">
                  <c:v>66.78755013960425</c:v>
                </c:pt>
                <c:pt idx="39">
                  <c:v>63.421859949080584</c:v>
                </c:pt>
                <c:pt idx="40">
                  <c:v>65.95867178140041</c:v>
                </c:pt>
                <c:pt idx="41">
                  <c:v>73.41592478114856</c:v>
                </c:pt>
                <c:pt idx="42">
                  <c:v>83.39983009057306</c:v>
                </c:pt>
                <c:pt idx="43">
                  <c:v>93.15990299148793</c:v>
                </c:pt>
                <c:pt idx="44">
                  <c:v>100.35720759156817</c:v>
                </c:pt>
                <c:pt idx="45">
                  <c:v>103.52404442943732</c:v>
                </c:pt>
                <c:pt idx="46">
                  <c:v>102.31819903363136</c:v>
                </c:pt>
                <c:pt idx="47">
                  <c:v>97.60785826119347</c:v>
                </c:pt>
                <c:pt idx="48">
                  <c:v>91.33619246706186</c:v>
                </c:pt>
                <c:pt idx="49">
                  <c:v>86.0441099797961</c:v>
                </c:pt>
                <c:pt idx="50">
                  <c:v>83.97647952135276</c:v>
                </c:pt>
                <c:pt idx="51">
                  <c:v>86.04410997979613</c:v>
                </c:pt>
                <c:pt idx="52">
                  <c:v>91.33619246706186</c:v>
                </c:pt>
                <c:pt idx="53">
                  <c:v>97.60785826119348</c:v>
                </c:pt>
                <c:pt idx="54">
                  <c:v>102.3181990336314</c:v>
                </c:pt>
                <c:pt idx="55">
                  <c:v>103.52404442943732</c:v>
                </c:pt>
                <c:pt idx="56">
                  <c:v>100.35720759156808</c:v>
                </c:pt>
                <c:pt idx="57">
                  <c:v>93.15990299148795</c:v>
                </c:pt>
                <c:pt idx="58">
                  <c:v>83.39983009057303</c:v>
                </c:pt>
                <c:pt idx="59">
                  <c:v>73.41592478114859</c:v>
                </c:pt>
                <c:pt idx="60">
                  <c:v>65.95867178140044</c:v>
                </c:pt>
                <c:pt idx="61">
                  <c:v>63.42185994908059</c:v>
                </c:pt>
                <c:pt idx="62">
                  <c:v>66.78755013960424</c:v>
                </c:pt>
                <c:pt idx="63">
                  <c:v>74.81824163232619</c:v>
                </c:pt>
                <c:pt idx="64">
                  <c:v>84.3714977436624</c:v>
                </c:pt>
                <c:pt idx="65">
                  <c:v>91.83793771207263</c:v>
                </c:pt>
                <c:pt idx="66">
                  <c:v>94.55016896412553</c:v>
                </c:pt>
                <c:pt idx="67">
                  <c:v>91.3761098051533</c:v>
                </c:pt>
                <c:pt idx="68">
                  <c:v>82.66518267347864</c:v>
                </c:pt>
                <c:pt idx="69">
                  <c:v>69.89897683653602</c:v>
                </c:pt>
                <c:pt idx="70">
                  <c:v>55.190486636784705</c:v>
                </c:pt>
                <c:pt idx="71">
                  <c:v>40.704787180249646</c:v>
                </c:pt>
                <c:pt idx="72">
                  <c:v>28.127362078360758</c:v>
                </c:pt>
                <c:pt idx="73">
                  <c:v>18.34305079549525</c:v>
                </c:pt>
                <c:pt idx="74">
                  <c:v>11.428009940099658</c:v>
                </c:pt>
                <c:pt idx="75">
                  <c:v>6.910600413745115</c:v>
                </c:pt>
                <c:pt idx="76">
                  <c:v>4.123492008290729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'Beräkning sigma_z'!$A$17</c:f>
              <c:strCache>
                <c:ptCount val="1"/>
                <c:pt idx="0">
                  <c:v>50,0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xVal>
          <c:yVal>
            <c:numRef>
              <c:f>'Beräkning sigma_z'!$E$17:$CZ$17</c:f>
              <c:numCache>
                <c:ptCount val="100"/>
                <c:pt idx="24">
                  <c:v>9.096669299680174</c:v>
                </c:pt>
                <c:pt idx="25">
                  <c:v>12.347225325660613</c:v>
                </c:pt>
                <c:pt idx="26">
                  <c:v>16.491079221256104</c:v>
                </c:pt>
                <c:pt idx="27">
                  <c:v>21.56670615589775</c:v>
                </c:pt>
                <c:pt idx="28">
                  <c:v>27.48999647407962</c:v>
                </c:pt>
                <c:pt idx="29">
                  <c:v>34.017909361005664</c:v>
                </c:pt>
                <c:pt idx="30">
                  <c:v>40.74437011519266</c:v>
                </c:pt>
                <c:pt idx="31">
                  <c:v>47.143100619113696</c:v>
                </c:pt>
                <c:pt idx="32">
                  <c:v>52.65824058540787</c:v>
                </c:pt>
                <c:pt idx="33">
                  <c:v>56.82633851975693</c:v>
                </c:pt>
                <c:pt idx="34">
                  <c:v>59.39902281274734</c:v>
                </c:pt>
                <c:pt idx="35">
                  <c:v>60.42890268618004</c:v>
                </c:pt>
                <c:pt idx="36">
                  <c:v>60.284228617196206</c:v>
                </c:pt>
                <c:pt idx="37">
                  <c:v>59.57270570731229</c:v>
                </c:pt>
                <c:pt idx="38">
                  <c:v>58.98323432354989</c:v>
                </c:pt>
                <c:pt idx="39">
                  <c:v>59.090462534834344</c:v>
                </c:pt>
                <c:pt idx="40">
                  <c:v>60.19181104051266</c:v>
                </c:pt>
                <c:pt idx="41">
                  <c:v>62.23862970504539</c:v>
                </c:pt>
                <c:pt idx="42">
                  <c:v>64.88220662474</c:v>
                </c:pt>
                <c:pt idx="43">
                  <c:v>67.60776440584935</c:v>
                </c:pt>
                <c:pt idx="44">
                  <c:v>69.90301499817033</c:v>
                </c:pt>
                <c:pt idx="45">
                  <c:v>71.4080643553819</c:v>
                </c:pt>
                <c:pt idx="46">
                  <c:v>72.00850394709644</c:v>
                </c:pt>
                <c:pt idx="47">
                  <c:v>71.85140654930944</c:v>
                </c:pt>
                <c:pt idx="48">
                  <c:v>71.28145956246367</c:v>
                </c:pt>
                <c:pt idx="49">
                  <c:v>70.71391792339455</c:v>
                </c:pt>
                <c:pt idx="50">
                  <c:v>70.48232151157542</c:v>
                </c:pt>
                <c:pt idx="51">
                  <c:v>70.71391792339456</c:v>
                </c:pt>
                <c:pt idx="52">
                  <c:v>71.28145956246364</c:v>
                </c:pt>
                <c:pt idx="53">
                  <c:v>71.85140654930944</c:v>
                </c:pt>
                <c:pt idx="54">
                  <c:v>72.00850394709644</c:v>
                </c:pt>
                <c:pt idx="55">
                  <c:v>71.40806435538191</c:v>
                </c:pt>
                <c:pt idx="56">
                  <c:v>69.9030149981703</c:v>
                </c:pt>
                <c:pt idx="57">
                  <c:v>67.60776440584938</c:v>
                </c:pt>
                <c:pt idx="58">
                  <c:v>64.88220662473998</c:v>
                </c:pt>
                <c:pt idx="59">
                  <c:v>62.23862970504538</c:v>
                </c:pt>
                <c:pt idx="60">
                  <c:v>60.19181104051265</c:v>
                </c:pt>
                <c:pt idx="61">
                  <c:v>59.0904625348343</c:v>
                </c:pt>
                <c:pt idx="62">
                  <c:v>58.983234323549894</c:v>
                </c:pt>
                <c:pt idx="63">
                  <c:v>59.57270570731231</c:v>
                </c:pt>
                <c:pt idx="64">
                  <c:v>60.28422861719618</c:v>
                </c:pt>
                <c:pt idx="65">
                  <c:v>60.42890268618004</c:v>
                </c:pt>
                <c:pt idx="66">
                  <c:v>59.39902281274733</c:v>
                </c:pt>
                <c:pt idx="67">
                  <c:v>56.826338519756945</c:v>
                </c:pt>
                <c:pt idx="68">
                  <c:v>52.65824058540787</c:v>
                </c:pt>
                <c:pt idx="69">
                  <c:v>47.14310061911368</c:v>
                </c:pt>
                <c:pt idx="70">
                  <c:v>40.744370115192666</c:v>
                </c:pt>
                <c:pt idx="71">
                  <c:v>34.01790936100566</c:v>
                </c:pt>
                <c:pt idx="72">
                  <c:v>27.489996474079632</c:v>
                </c:pt>
                <c:pt idx="73">
                  <c:v>21.566706155897727</c:v>
                </c:pt>
                <c:pt idx="74">
                  <c:v>16.49107922125611</c:v>
                </c:pt>
                <c:pt idx="75">
                  <c:v>12.347225325660615</c:v>
                </c:pt>
                <c:pt idx="76">
                  <c:v>9.096669299680174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'Beräkning sigma_z'!$A$21</c:f>
              <c:strCache>
                <c:ptCount val="1"/>
                <c:pt idx="0">
                  <c:v>70,0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'Beräkning sigma_z'!$E$6:$CZ$6</c:f>
              <c:numCache>
                <c:ptCount val="100"/>
                <c:pt idx="24">
                  <c:v>-130</c:v>
                </c:pt>
                <c:pt idx="25">
                  <c:v>-125</c:v>
                </c:pt>
                <c:pt idx="26">
                  <c:v>-120</c:v>
                </c:pt>
                <c:pt idx="27">
                  <c:v>-115</c:v>
                </c:pt>
                <c:pt idx="28">
                  <c:v>-110</c:v>
                </c:pt>
                <c:pt idx="29">
                  <c:v>-105</c:v>
                </c:pt>
                <c:pt idx="30">
                  <c:v>-100</c:v>
                </c:pt>
                <c:pt idx="31">
                  <c:v>-95</c:v>
                </c:pt>
                <c:pt idx="32">
                  <c:v>-90</c:v>
                </c:pt>
                <c:pt idx="33">
                  <c:v>-85</c:v>
                </c:pt>
                <c:pt idx="34">
                  <c:v>-80</c:v>
                </c:pt>
                <c:pt idx="35">
                  <c:v>-75</c:v>
                </c:pt>
                <c:pt idx="36">
                  <c:v>-70</c:v>
                </c:pt>
                <c:pt idx="37">
                  <c:v>-65</c:v>
                </c:pt>
                <c:pt idx="38">
                  <c:v>-60</c:v>
                </c:pt>
                <c:pt idx="39">
                  <c:v>-55</c:v>
                </c:pt>
                <c:pt idx="40">
                  <c:v>-50</c:v>
                </c:pt>
                <c:pt idx="41">
                  <c:v>-45</c:v>
                </c:pt>
                <c:pt idx="42">
                  <c:v>-40</c:v>
                </c:pt>
                <c:pt idx="43">
                  <c:v>-35</c:v>
                </c:pt>
                <c:pt idx="44">
                  <c:v>-30</c:v>
                </c:pt>
                <c:pt idx="45">
                  <c:v>-25</c:v>
                </c:pt>
                <c:pt idx="46">
                  <c:v>-20</c:v>
                </c:pt>
                <c:pt idx="47">
                  <c:v>-15</c:v>
                </c:pt>
                <c:pt idx="48">
                  <c:v>-10</c:v>
                </c:pt>
                <c:pt idx="49">
                  <c:v>-5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15</c:v>
                </c:pt>
                <c:pt idx="54">
                  <c:v>20</c:v>
                </c:pt>
                <c:pt idx="55">
                  <c:v>25</c:v>
                </c:pt>
                <c:pt idx="56">
                  <c:v>30</c:v>
                </c:pt>
                <c:pt idx="57">
                  <c:v>35</c:v>
                </c:pt>
                <c:pt idx="58">
                  <c:v>40</c:v>
                </c:pt>
                <c:pt idx="59">
                  <c:v>45</c:v>
                </c:pt>
                <c:pt idx="60">
                  <c:v>50</c:v>
                </c:pt>
                <c:pt idx="61">
                  <c:v>55</c:v>
                </c:pt>
                <c:pt idx="62">
                  <c:v>60</c:v>
                </c:pt>
                <c:pt idx="63">
                  <c:v>65</c:v>
                </c:pt>
                <c:pt idx="64">
                  <c:v>70</c:v>
                </c:pt>
                <c:pt idx="65">
                  <c:v>75</c:v>
                </c:pt>
                <c:pt idx="66">
                  <c:v>80</c:v>
                </c:pt>
                <c:pt idx="67">
                  <c:v>85</c:v>
                </c:pt>
                <c:pt idx="68">
                  <c:v>90</c:v>
                </c:pt>
                <c:pt idx="69">
                  <c:v>95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125</c:v>
                </c:pt>
                <c:pt idx="76">
                  <c:v>130</c:v>
                </c:pt>
              </c:numCache>
            </c:numRef>
          </c:xVal>
          <c:yVal>
            <c:numRef>
              <c:f>'Beräkning sigma_z'!$E$21:$CZ$21</c:f>
              <c:numCache>
                <c:ptCount val="100"/>
                <c:pt idx="24">
                  <c:v>11.17297598106218</c:v>
                </c:pt>
                <c:pt idx="25">
                  <c:v>13.706311911399235</c:v>
                </c:pt>
                <c:pt idx="26">
                  <c:v>16.605164297954452</c:v>
                </c:pt>
                <c:pt idx="27">
                  <c:v>19.827895786127442</c:v>
                </c:pt>
                <c:pt idx="28">
                  <c:v>23.29475362976873</c:v>
                </c:pt>
                <c:pt idx="29">
                  <c:v>26.88883683934402</c:v>
                </c:pt>
                <c:pt idx="30">
                  <c:v>30.464887939542045</c:v>
                </c:pt>
                <c:pt idx="31">
                  <c:v>33.86622915128284</c:v>
                </c:pt>
                <c:pt idx="32">
                  <c:v>36.94781541301117</c:v>
                </c:pt>
                <c:pt idx="33">
                  <c:v>39.60099323919217</c:v>
                </c:pt>
                <c:pt idx="34">
                  <c:v>41.773985904796646</c:v>
                </c:pt>
                <c:pt idx="35">
                  <c:v>43.482125257844125</c:v>
                </c:pt>
                <c:pt idx="36">
                  <c:v>44.80378659376076</c:v>
                </c:pt>
                <c:pt idx="37">
                  <c:v>45.86161583506274</c:v>
                </c:pt>
                <c:pt idx="38">
                  <c:v>46.79302790563266</c:v>
                </c:pt>
                <c:pt idx="39">
                  <c:v>47.717617298811476</c:v>
                </c:pt>
                <c:pt idx="40">
                  <c:v>48.71053845099924</c:v>
                </c:pt>
                <c:pt idx="41">
                  <c:v>49.78928063398723</c:v>
                </c:pt>
                <c:pt idx="42">
                  <c:v>50.91703242501568</c:v>
                </c:pt>
                <c:pt idx="43">
                  <c:v>52.02059025978579</c:v>
                </c:pt>
                <c:pt idx="44">
                  <c:v>53.016448368263966</c:v>
                </c:pt>
                <c:pt idx="45">
                  <c:v>53.83669485195234</c:v>
                </c:pt>
                <c:pt idx="46">
                  <c:v>54.44701832268459</c:v>
                </c:pt>
                <c:pt idx="47">
                  <c:v>54.852021983787566</c:v>
                </c:pt>
                <c:pt idx="48">
                  <c:v>55.08717509011444</c:v>
                </c:pt>
                <c:pt idx="49">
                  <c:v>55.20093636779758</c:v>
                </c:pt>
                <c:pt idx="50">
                  <c:v>55.23366901631359</c:v>
                </c:pt>
                <c:pt idx="51">
                  <c:v>55.20093636779758</c:v>
                </c:pt>
                <c:pt idx="52">
                  <c:v>55.08717509011443</c:v>
                </c:pt>
                <c:pt idx="53">
                  <c:v>54.852021983787594</c:v>
                </c:pt>
                <c:pt idx="54">
                  <c:v>54.44701832268459</c:v>
                </c:pt>
                <c:pt idx="55">
                  <c:v>53.83669485195234</c:v>
                </c:pt>
                <c:pt idx="56">
                  <c:v>53.01644836826399</c:v>
                </c:pt>
                <c:pt idx="57">
                  <c:v>52.020590259785806</c:v>
                </c:pt>
                <c:pt idx="58">
                  <c:v>50.91703242501569</c:v>
                </c:pt>
                <c:pt idx="59">
                  <c:v>49.78928063398721</c:v>
                </c:pt>
                <c:pt idx="60">
                  <c:v>48.71053845099923</c:v>
                </c:pt>
                <c:pt idx="61">
                  <c:v>47.71761729881146</c:v>
                </c:pt>
                <c:pt idx="62">
                  <c:v>46.79302790563266</c:v>
                </c:pt>
                <c:pt idx="63">
                  <c:v>45.86161583506274</c:v>
                </c:pt>
                <c:pt idx="64">
                  <c:v>44.80378659376077</c:v>
                </c:pt>
                <c:pt idx="65">
                  <c:v>43.482125257844146</c:v>
                </c:pt>
                <c:pt idx="66">
                  <c:v>41.77398590479665</c:v>
                </c:pt>
                <c:pt idx="67">
                  <c:v>39.60099323919218</c:v>
                </c:pt>
                <c:pt idx="68">
                  <c:v>36.94781541301119</c:v>
                </c:pt>
                <c:pt idx="69">
                  <c:v>33.86622915128289</c:v>
                </c:pt>
                <c:pt idx="70">
                  <c:v>30.46488793954205</c:v>
                </c:pt>
                <c:pt idx="71">
                  <c:v>26.888836839344034</c:v>
                </c:pt>
                <c:pt idx="72">
                  <c:v>23.294753629768735</c:v>
                </c:pt>
                <c:pt idx="73">
                  <c:v>19.827895786127435</c:v>
                </c:pt>
                <c:pt idx="74">
                  <c:v>16.60516429795445</c:v>
                </c:pt>
                <c:pt idx="75">
                  <c:v>13.706311911399235</c:v>
                </c:pt>
                <c:pt idx="76">
                  <c:v>11.172975981062178</c:v>
                </c:pt>
              </c:numCache>
            </c:numRef>
          </c:yVal>
          <c:smooth val="0"/>
        </c:ser>
        <c:axId val="11067117"/>
        <c:axId val="32495190"/>
      </c:scatterChart>
      <c:valAx>
        <c:axId val="11067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Avstånd från mitten (cm)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5190"/>
        <c:crosses val="max"/>
        <c:crossBetween val="midCat"/>
        <c:dispUnits/>
      </c:valAx>
      <c:valAx>
        <c:axId val="32495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Vertikalt tryck (kPa)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67117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75"/>
          <c:y val="0.39825"/>
          <c:w val="0.06925"/>
          <c:h val="0.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6375"/>
          <c:w val="0.95175"/>
          <c:h val="0.92125"/>
        </c:manualLayout>
      </c:layout>
      <c:scatterChart>
        <c:scatterStyle val="line"/>
        <c:varyColors val="0"/>
        <c:ser>
          <c:idx val="0"/>
          <c:order val="0"/>
          <c:tx>
            <c:v>sigma_z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'Beräkning sigma_z'!$BC$7:$BC$39</c:f>
              <c:numCache>
                <c:ptCount val="33"/>
                <c:pt idx="0">
                  <c:v>50.06451416015625</c:v>
                </c:pt>
                <c:pt idx="1">
                  <c:v>65.00805328507607</c:v>
                </c:pt>
                <c:pt idx="2">
                  <c:v>70.1609398504529</c:v>
                </c:pt>
                <c:pt idx="3">
                  <c:v>78.32588949027306</c:v>
                </c:pt>
                <c:pt idx="4">
                  <c:v>82.96620413247359</c:v>
                </c:pt>
                <c:pt idx="5">
                  <c:v>84.62613257221061</c:v>
                </c:pt>
                <c:pt idx="6">
                  <c:v>83.97647952135276</c:v>
                </c:pt>
                <c:pt idx="7">
                  <c:v>81.70417037745875</c:v>
                </c:pt>
                <c:pt idx="8">
                  <c:v>78.40862399822325</c:v>
                </c:pt>
                <c:pt idx="9">
                  <c:v>74.55681906933677</c:v>
                </c:pt>
                <c:pt idx="10">
                  <c:v>70.48232151157542</c:v>
                </c:pt>
                <c:pt idx="11">
                  <c:v>66.40597830550539</c:v>
                </c:pt>
                <c:pt idx="12">
                  <c:v>62.462852228852135</c:v>
                </c:pt>
                <c:pt idx="13">
                  <c:v>58.72737823418966</c:v>
                </c:pt>
                <c:pt idx="14">
                  <c:v>55.23366901631359</c:v>
                </c:pt>
                <c:pt idx="15">
                  <c:v>51.990537614877475</c:v>
                </c:pt>
                <c:pt idx="16">
                  <c:v>48.99194543509997</c:v>
                </c:pt>
                <c:pt idx="17">
                  <c:v>46.223911822882116</c:v>
                </c:pt>
                <c:pt idx="18">
                  <c:v>43.668873544389704</c:v>
                </c:pt>
                <c:pt idx="19">
                  <c:v>41.308298725442725</c:v>
                </c:pt>
                <c:pt idx="20">
                  <c:v>39.12415564152514</c:v>
                </c:pt>
                <c:pt idx="21">
                  <c:v>37.099659366444804</c:v>
                </c:pt>
                <c:pt idx="22">
                  <c:v>35.21958172099002</c:v>
                </c:pt>
                <c:pt idx="23">
                  <c:v>33.4703102866752</c:v>
                </c:pt>
                <c:pt idx="24">
                  <c:v>31.83977335052501</c:v>
                </c:pt>
                <c:pt idx="25">
                  <c:v>30.317301724784514</c:v>
                </c:pt>
                <c:pt idx="26">
                  <c:v>28.89346871521808</c:v>
                </c:pt>
                <c:pt idx="27">
                  <c:v>27.55993089733934</c:v>
                </c:pt>
                <c:pt idx="28">
                  <c:v>26.309281037774234</c:v>
                </c:pt>
                <c:pt idx="29">
                  <c:v>25.134917857924115</c:v>
                </c:pt>
                <c:pt idx="30">
                  <c:v>24.030933626957054</c:v>
                </c:pt>
              </c:numCache>
            </c:numRef>
          </c:xVal>
          <c:yVal>
            <c:numRef>
              <c:f>'Beräkning sigma_z'!$A$7:$A$39</c:f>
              <c:numCache>
                <c:ptCount val="33"/>
                <c:pt idx="0">
                  <c:v>0</c:v>
                </c:pt>
                <c:pt idx="1">
                  <c:v>7.5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151.55589294433594</c:v>
                </c:pt>
                <c:pt idx="32">
                  <c:v>156.44479370117188</c:v>
                </c:pt>
              </c:numCache>
            </c:numRef>
          </c:yVal>
          <c:smooth val="0"/>
        </c:ser>
        <c:axId val="24021255"/>
        <c:axId val="14864704"/>
      </c:scatterChart>
      <c:valAx>
        <c:axId val="240212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Vertikalt tryck (kPa)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4704"/>
        <c:crosses val="autoZero"/>
        <c:crossBetween val="midCat"/>
        <c:dispUnits/>
      </c:valAx>
      <c:valAx>
        <c:axId val="14864704"/>
        <c:scaling>
          <c:orientation val="maxMin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Djup (cm)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21255"/>
        <c:crosses val="autoZero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175"/>
          <c:y val="0.0325"/>
          <c:w val="0.79425"/>
          <c:h val="0.8905"/>
        </c:manualLayout>
      </c:layout>
      <c:surface3DChart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DEADA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FCD5B5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'(A2. Tryck i kontaktyta)'!$AK$17:$BU$17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'(A2. Tryck i kontaktyta)'!$AK$18:$BU$18</c:f>
              <c:numCache>
                <c:ptCount val="37"/>
                <c:pt idx="0">
                  <c:v>49.65011681127676</c:v>
                </c:pt>
                <c:pt idx="1">
                  <c:v>58.557089359314006</c:v>
                </c:pt>
                <c:pt idx="2">
                  <c:v>61.75268491668062</c:v>
                </c:pt>
                <c:pt idx="3">
                  <c:v>58.557089359314006</c:v>
                </c:pt>
                <c:pt idx="4">
                  <c:v>49.65011681127676</c:v>
                </c:pt>
                <c:pt idx="5">
                  <c:v>36.926589577862075</c:v>
                </c:pt>
                <c:pt idx="6">
                  <c:v>5</c:v>
                </c:pt>
                <c:pt idx="7">
                  <c:v>7.404370847381383</c:v>
                </c:pt>
                <c:pt idx="8">
                  <c:v>16.688171229170162</c:v>
                </c:pt>
                <c:pt idx="9">
                  <c:v>28.56932621590058</c:v>
                </c:pt>
                <c:pt idx="10">
                  <c:v>40.99347617346242</c:v>
                </c:pt>
                <c:pt idx="11">
                  <c:v>51.81237270433428</c:v>
                </c:pt>
                <c:pt idx="12">
                  <c:v>59.15533031173897</c:v>
                </c:pt>
                <c:pt idx="13">
                  <c:v>61.75268491668062</c:v>
                </c:pt>
                <c:pt idx="14">
                  <c:v>59.15533031173897</c:v>
                </c:pt>
                <c:pt idx="15">
                  <c:v>51.81237270433428</c:v>
                </c:pt>
                <c:pt idx="16">
                  <c:v>40.99347617346242</c:v>
                </c:pt>
                <c:pt idx="17">
                  <c:v>28.56932621590058</c:v>
                </c:pt>
                <c:pt idx="18">
                  <c:v>16.688171229170162</c:v>
                </c:pt>
                <c:pt idx="19">
                  <c:v>28.56932621590058</c:v>
                </c:pt>
                <c:pt idx="20">
                  <c:v>40.99347617346242</c:v>
                </c:pt>
                <c:pt idx="21">
                  <c:v>51.81237270433428</c:v>
                </c:pt>
                <c:pt idx="22">
                  <c:v>59.15533031173897</c:v>
                </c:pt>
                <c:pt idx="23">
                  <c:v>61.75268491668062</c:v>
                </c:pt>
                <c:pt idx="24">
                  <c:v>59.15533031173897</c:v>
                </c:pt>
                <c:pt idx="25">
                  <c:v>51.81237270433428</c:v>
                </c:pt>
                <c:pt idx="26">
                  <c:v>40.99347617346242</c:v>
                </c:pt>
                <c:pt idx="27">
                  <c:v>28.56932621590058</c:v>
                </c:pt>
                <c:pt idx="28">
                  <c:v>16.688171229170162</c:v>
                </c:pt>
                <c:pt idx="29">
                  <c:v>7.404370847381383</c:v>
                </c:pt>
                <c:pt idx="30">
                  <c:v>5</c:v>
                </c:pt>
                <c:pt idx="31">
                  <c:v>36.926589577862075</c:v>
                </c:pt>
                <c:pt idx="32">
                  <c:v>49.65011681127676</c:v>
                </c:pt>
                <c:pt idx="33">
                  <c:v>58.557089359314006</c:v>
                </c:pt>
                <c:pt idx="34">
                  <c:v>61.75268491668062</c:v>
                </c:pt>
                <c:pt idx="35">
                  <c:v>58.557089359314006</c:v>
                </c:pt>
                <c:pt idx="36">
                  <c:v>49.65011681127676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'(A2. Tryck i kontaktyta)'!$AK$19:$BU$19</c:f>
              <c:numCache>
                <c:ptCount val="37"/>
                <c:pt idx="0">
                  <c:v>66.20015574836901</c:v>
                </c:pt>
                <c:pt idx="1">
                  <c:v>78.076119145752</c:v>
                </c:pt>
                <c:pt idx="2">
                  <c:v>82.33691322224082</c:v>
                </c:pt>
                <c:pt idx="3">
                  <c:v>78.076119145752</c:v>
                </c:pt>
                <c:pt idx="4">
                  <c:v>66.20015574836901</c:v>
                </c:pt>
                <c:pt idx="5">
                  <c:v>49.235452770482766</c:v>
                </c:pt>
                <c:pt idx="6">
                  <c:v>5</c:v>
                </c:pt>
                <c:pt idx="7">
                  <c:v>9.872494463175176</c:v>
                </c:pt>
                <c:pt idx="8">
                  <c:v>22.250894972226885</c:v>
                </c:pt>
                <c:pt idx="9">
                  <c:v>38.092434954534106</c:v>
                </c:pt>
                <c:pt idx="10">
                  <c:v>54.65796823128323</c:v>
                </c:pt>
                <c:pt idx="11">
                  <c:v>69.08316360577903</c:v>
                </c:pt>
                <c:pt idx="12">
                  <c:v>78.8737737489853</c:v>
                </c:pt>
                <c:pt idx="13">
                  <c:v>82.33691322224082</c:v>
                </c:pt>
                <c:pt idx="14">
                  <c:v>78.8737737489853</c:v>
                </c:pt>
                <c:pt idx="15">
                  <c:v>69.08316360577903</c:v>
                </c:pt>
                <c:pt idx="16">
                  <c:v>54.65796823128323</c:v>
                </c:pt>
                <c:pt idx="17">
                  <c:v>38.092434954534106</c:v>
                </c:pt>
                <c:pt idx="18">
                  <c:v>22.250894972226885</c:v>
                </c:pt>
                <c:pt idx="19">
                  <c:v>38.092434954534106</c:v>
                </c:pt>
                <c:pt idx="20">
                  <c:v>54.65796823128323</c:v>
                </c:pt>
                <c:pt idx="21">
                  <c:v>69.08316360577903</c:v>
                </c:pt>
                <c:pt idx="22">
                  <c:v>78.8737737489853</c:v>
                </c:pt>
                <c:pt idx="23">
                  <c:v>82.33691322224082</c:v>
                </c:pt>
                <c:pt idx="24">
                  <c:v>78.8737737489853</c:v>
                </c:pt>
                <c:pt idx="25">
                  <c:v>69.08316360577903</c:v>
                </c:pt>
                <c:pt idx="26">
                  <c:v>54.65796823128323</c:v>
                </c:pt>
                <c:pt idx="27">
                  <c:v>38.092434954534106</c:v>
                </c:pt>
                <c:pt idx="28">
                  <c:v>22.250894972226885</c:v>
                </c:pt>
                <c:pt idx="29">
                  <c:v>9.872494463175176</c:v>
                </c:pt>
                <c:pt idx="30">
                  <c:v>5</c:v>
                </c:pt>
                <c:pt idx="31">
                  <c:v>49.235452770482766</c:v>
                </c:pt>
                <c:pt idx="32">
                  <c:v>66.20015574836901</c:v>
                </c:pt>
                <c:pt idx="33">
                  <c:v>78.076119145752</c:v>
                </c:pt>
                <c:pt idx="34">
                  <c:v>82.33691322224082</c:v>
                </c:pt>
                <c:pt idx="35">
                  <c:v>78.076119145752</c:v>
                </c:pt>
                <c:pt idx="36">
                  <c:v>66.20015574836901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'(A2. Tryck i kontaktyta)'!$AK$20:$BU$20</c:f>
              <c:numCache>
                <c:ptCount val="37"/>
                <c:pt idx="0">
                  <c:v>82.75019468546128</c:v>
                </c:pt>
                <c:pt idx="1">
                  <c:v>97.59514893219001</c:v>
                </c:pt>
                <c:pt idx="2">
                  <c:v>102.92114152780105</c:v>
                </c:pt>
                <c:pt idx="3">
                  <c:v>97.59514893219001</c:v>
                </c:pt>
                <c:pt idx="4">
                  <c:v>82.75019468546128</c:v>
                </c:pt>
                <c:pt idx="5">
                  <c:v>61.54431596310346</c:v>
                </c:pt>
                <c:pt idx="6">
                  <c:v>5</c:v>
                </c:pt>
                <c:pt idx="7">
                  <c:v>12.340618078968973</c:v>
                </c:pt>
                <c:pt idx="8">
                  <c:v>27.813618715283607</c:v>
                </c:pt>
                <c:pt idx="9">
                  <c:v>47.615543693167645</c:v>
                </c:pt>
                <c:pt idx="10">
                  <c:v>68.32246028910404</c:v>
                </c:pt>
                <c:pt idx="11">
                  <c:v>86.3539545072238</c:v>
                </c:pt>
                <c:pt idx="12">
                  <c:v>98.59221718623162</c:v>
                </c:pt>
                <c:pt idx="13">
                  <c:v>102.92114152780105</c:v>
                </c:pt>
                <c:pt idx="14">
                  <c:v>98.59221718623162</c:v>
                </c:pt>
                <c:pt idx="15">
                  <c:v>86.3539545072238</c:v>
                </c:pt>
                <c:pt idx="16">
                  <c:v>68.32246028910404</c:v>
                </c:pt>
                <c:pt idx="17">
                  <c:v>47.615543693167645</c:v>
                </c:pt>
                <c:pt idx="18">
                  <c:v>27.813618715283607</c:v>
                </c:pt>
                <c:pt idx="19">
                  <c:v>47.615543693167645</c:v>
                </c:pt>
                <c:pt idx="20">
                  <c:v>68.32246028910404</c:v>
                </c:pt>
                <c:pt idx="21">
                  <c:v>86.3539545072238</c:v>
                </c:pt>
                <c:pt idx="22">
                  <c:v>98.59221718623162</c:v>
                </c:pt>
                <c:pt idx="23">
                  <c:v>102.92114152780105</c:v>
                </c:pt>
                <c:pt idx="24">
                  <c:v>98.59221718623162</c:v>
                </c:pt>
                <c:pt idx="25">
                  <c:v>86.3539545072238</c:v>
                </c:pt>
                <c:pt idx="26">
                  <c:v>68.32246028910404</c:v>
                </c:pt>
                <c:pt idx="27">
                  <c:v>47.615543693167645</c:v>
                </c:pt>
                <c:pt idx="28">
                  <c:v>27.813618715283607</c:v>
                </c:pt>
                <c:pt idx="29">
                  <c:v>12.340618078968973</c:v>
                </c:pt>
                <c:pt idx="30">
                  <c:v>5</c:v>
                </c:pt>
                <c:pt idx="31">
                  <c:v>61.54431596310346</c:v>
                </c:pt>
                <c:pt idx="32">
                  <c:v>82.75019468546128</c:v>
                </c:pt>
                <c:pt idx="33">
                  <c:v>97.59514893219001</c:v>
                </c:pt>
                <c:pt idx="34">
                  <c:v>102.92114152780105</c:v>
                </c:pt>
                <c:pt idx="35">
                  <c:v>97.59514893219001</c:v>
                </c:pt>
                <c:pt idx="36">
                  <c:v>82.75019468546128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'(A2. Tryck i kontaktyta)'!$AK$21:$BU$21</c:f>
              <c:numCache>
                <c:ptCount val="37"/>
                <c:pt idx="0">
                  <c:v>99.30023362255352</c:v>
                </c:pt>
                <c:pt idx="1">
                  <c:v>117.11417871862801</c:v>
                </c:pt>
                <c:pt idx="2">
                  <c:v>123.50536983336124</c:v>
                </c:pt>
                <c:pt idx="3">
                  <c:v>117.11417871862801</c:v>
                </c:pt>
                <c:pt idx="4">
                  <c:v>99.30023362255352</c:v>
                </c:pt>
                <c:pt idx="5">
                  <c:v>73.85317915572415</c:v>
                </c:pt>
                <c:pt idx="6">
                  <c:v>5</c:v>
                </c:pt>
                <c:pt idx="7">
                  <c:v>14.808741694762766</c:v>
                </c:pt>
                <c:pt idx="8">
                  <c:v>33.376342458340325</c:v>
                </c:pt>
                <c:pt idx="9">
                  <c:v>57.13865243180116</c:v>
                </c:pt>
                <c:pt idx="10">
                  <c:v>81.98695234692484</c:v>
                </c:pt>
                <c:pt idx="11">
                  <c:v>103.62474540866856</c:v>
                </c:pt>
                <c:pt idx="12">
                  <c:v>118.31066062347794</c:v>
                </c:pt>
                <c:pt idx="13">
                  <c:v>123.50536983336124</c:v>
                </c:pt>
                <c:pt idx="14">
                  <c:v>118.31066062347794</c:v>
                </c:pt>
                <c:pt idx="15">
                  <c:v>103.62474540866856</c:v>
                </c:pt>
                <c:pt idx="16">
                  <c:v>81.98695234692484</c:v>
                </c:pt>
                <c:pt idx="17">
                  <c:v>57.13865243180116</c:v>
                </c:pt>
                <c:pt idx="18">
                  <c:v>33.376342458340325</c:v>
                </c:pt>
                <c:pt idx="19">
                  <c:v>57.13865243180116</c:v>
                </c:pt>
                <c:pt idx="20">
                  <c:v>81.98695234692484</c:v>
                </c:pt>
                <c:pt idx="21">
                  <c:v>103.62474540866856</c:v>
                </c:pt>
                <c:pt idx="22">
                  <c:v>118.31066062347794</c:v>
                </c:pt>
                <c:pt idx="23">
                  <c:v>123.50536983336124</c:v>
                </c:pt>
                <c:pt idx="24">
                  <c:v>118.31066062347794</c:v>
                </c:pt>
                <c:pt idx="25">
                  <c:v>103.62474540866856</c:v>
                </c:pt>
                <c:pt idx="26">
                  <c:v>81.98695234692484</c:v>
                </c:pt>
                <c:pt idx="27">
                  <c:v>57.13865243180116</c:v>
                </c:pt>
                <c:pt idx="28">
                  <c:v>33.376342458340325</c:v>
                </c:pt>
                <c:pt idx="29">
                  <c:v>14.808741694762766</c:v>
                </c:pt>
                <c:pt idx="30">
                  <c:v>5</c:v>
                </c:pt>
                <c:pt idx="31">
                  <c:v>73.85317915572415</c:v>
                </c:pt>
                <c:pt idx="32">
                  <c:v>99.30023362255352</c:v>
                </c:pt>
                <c:pt idx="33">
                  <c:v>117.11417871862801</c:v>
                </c:pt>
                <c:pt idx="34">
                  <c:v>123.50536983336124</c:v>
                </c:pt>
                <c:pt idx="35">
                  <c:v>117.11417871862801</c:v>
                </c:pt>
                <c:pt idx="36">
                  <c:v>99.30023362255352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'(A2. Tryck i kontaktyta)'!$AK$22:$BU$22</c:f>
              <c:numCache>
                <c:ptCount val="37"/>
                <c:pt idx="0">
                  <c:v>115.85027255964577</c:v>
                </c:pt>
                <c:pt idx="1">
                  <c:v>136.633208505066</c:v>
                </c:pt>
                <c:pt idx="2">
                  <c:v>144.08959813892145</c:v>
                </c:pt>
                <c:pt idx="3">
                  <c:v>136.633208505066</c:v>
                </c:pt>
                <c:pt idx="4">
                  <c:v>115.85027255964577</c:v>
                </c:pt>
                <c:pt idx="5">
                  <c:v>86.16204234834483</c:v>
                </c:pt>
                <c:pt idx="6">
                  <c:v>5.4207498268565555</c:v>
                </c:pt>
                <c:pt idx="7">
                  <c:v>17.27686531055656</c:v>
                </c:pt>
                <c:pt idx="8">
                  <c:v>38.93906620139705</c:v>
                </c:pt>
                <c:pt idx="9">
                  <c:v>66.66176117043469</c:v>
                </c:pt>
                <c:pt idx="10">
                  <c:v>95.65144440474563</c:v>
                </c:pt>
                <c:pt idx="11">
                  <c:v>120.8955363101133</c:v>
                </c:pt>
                <c:pt idx="12">
                  <c:v>138.02910406072425</c:v>
                </c:pt>
                <c:pt idx="13">
                  <c:v>144.08959813892145</c:v>
                </c:pt>
                <c:pt idx="14">
                  <c:v>138.02910406072425</c:v>
                </c:pt>
                <c:pt idx="15">
                  <c:v>120.8955363101133</c:v>
                </c:pt>
                <c:pt idx="16">
                  <c:v>95.65144440474563</c:v>
                </c:pt>
                <c:pt idx="17">
                  <c:v>66.66176117043469</c:v>
                </c:pt>
                <c:pt idx="18">
                  <c:v>38.93906620139705</c:v>
                </c:pt>
                <c:pt idx="19">
                  <c:v>66.66176117043469</c:v>
                </c:pt>
                <c:pt idx="20">
                  <c:v>95.65144440474563</c:v>
                </c:pt>
                <c:pt idx="21">
                  <c:v>120.8955363101133</c:v>
                </c:pt>
                <c:pt idx="22">
                  <c:v>138.02910406072425</c:v>
                </c:pt>
                <c:pt idx="23">
                  <c:v>144.08959813892145</c:v>
                </c:pt>
                <c:pt idx="24">
                  <c:v>138.02910406072425</c:v>
                </c:pt>
                <c:pt idx="25">
                  <c:v>120.8955363101133</c:v>
                </c:pt>
                <c:pt idx="26">
                  <c:v>95.65144440474563</c:v>
                </c:pt>
                <c:pt idx="27">
                  <c:v>66.66176117043469</c:v>
                </c:pt>
                <c:pt idx="28">
                  <c:v>38.93906620139705</c:v>
                </c:pt>
                <c:pt idx="29">
                  <c:v>17.27686531055656</c:v>
                </c:pt>
                <c:pt idx="30">
                  <c:v>5.4207498268565555</c:v>
                </c:pt>
                <c:pt idx="31">
                  <c:v>86.16204234834483</c:v>
                </c:pt>
                <c:pt idx="32">
                  <c:v>115.85027255964577</c:v>
                </c:pt>
                <c:pt idx="33">
                  <c:v>136.633208505066</c:v>
                </c:pt>
                <c:pt idx="34">
                  <c:v>144.08959813892145</c:v>
                </c:pt>
                <c:pt idx="35">
                  <c:v>136.633208505066</c:v>
                </c:pt>
                <c:pt idx="36">
                  <c:v>115.85027255964577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'(A2. Tryck i kontaktyta)'!$AK$23:$BU$23</c:f>
              <c:numCache>
                <c:ptCount val="37"/>
                <c:pt idx="0">
                  <c:v>132.40031149673803</c:v>
                </c:pt>
                <c:pt idx="1">
                  <c:v>156.152238291504</c:v>
                </c:pt>
                <c:pt idx="2">
                  <c:v>164.67382644448165</c:v>
                </c:pt>
                <c:pt idx="3">
                  <c:v>156.152238291504</c:v>
                </c:pt>
                <c:pt idx="4">
                  <c:v>132.40031149673803</c:v>
                </c:pt>
                <c:pt idx="5">
                  <c:v>98.47090554096553</c:v>
                </c:pt>
                <c:pt idx="6">
                  <c:v>6.195142659264635</c:v>
                </c:pt>
                <c:pt idx="7">
                  <c:v>19.744988926350352</c:v>
                </c:pt>
                <c:pt idx="8">
                  <c:v>44.50178994445377</c:v>
                </c:pt>
                <c:pt idx="9">
                  <c:v>76.18486990906821</c:v>
                </c:pt>
                <c:pt idx="10">
                  <c:v>109.31593646256646</c:v>
                </c:pt>
                <c:pt idx="11">
                  <c:v>138.16632721155807</c:v>
                </c:pt>
                <c:pt idx="12">
                  <c:v>157.7475474979706</c:v>
                </c:pt>
                <c:pt idx="13">
                  <c:v>164.67382644448165</c:v>
                </c:pt>
                <c:pt idx="14">
                  <c:v>157.7475474979706</c:v>
                </c:pt>
                <c:pt idx="15">
                  <c:v>138.16632721155807</c:v>
                </c:pt>
                <c:pt idx="16">
                  <c:v>109.31593646256646</c:v>
                </c:pt>
                <c:pt idx="17">
                  <c:v>76.18486990906821</c:v>
                </c:pt>
                <c:pt idx="18">
                  <c:v>44.50178994445377</c:v>
                </c:pt>
                <c:pt idx="19">
                  <c:v>76.18486990906821</c:v>
                </c:pt>
                <c:pt idx="20">
                  <c:v>109.31593646256646</c:v>
                </c:pt>
                <c:pt idx="21">
                  <c:v>138.16632721155807</c:v>
                </c:pt>
                <c:pt idx="22">
                  <c:v>157.7475474979706</c:v>
                </c:pt>
                <c:pt idx="23">
                  <c:v>164.67382644448165</c:v>
                </c:pt>
                <c:pt idx="24">
                  <c:v>157.7475474979706</c:v>
                </c:pt>
                <c:pt idx="25">
                  <c:v>138.16632721155807</c:v>
                </c:pt>
                <c:pt idx="26">
                  <c:v>109.31593646256646</c:v>
                </c:pt>
                <c:pt idx="27">
                  <c:v>76.18486990906821</c:v>
                </c:pt>
                <c:pt idx="28">
                  <c:v>44.50178994445377</c:v>
                </c:pt>
                <c:pt idx="29">
                  <c:v>19.744988926350352</c:v>
                </c:pt>
                <c:pt idx="30">
                  <c:v>6.195142659264635</c:v>
                </c:pt>
                <c:pt idx="31">
                  <c:v>98.47090554096553</c:v>
                </c:pt>
                <c:pt idx="32">
                  <c:v>132.40031149673803</c:v>
                </c:pt>
                <c:pt idx="33">
                  <c:v>156.152238291504</c:v>
                </c:pt>
                <c:pt idx="34">
                  <c:v>164.67382644448165</c:v>
                </c:pt>
                <c:pt idx="35">
                  <c:v>156.152238291504</c:v>
                </c:pt>
                <c:pt idx="36">
                  <c:v>132.40031149673803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'(A2. Tryck i kontaktyta)'!$AK$24:$BU$24</c:f>
              <c:numCache>
                <c:ptCount val="37"/>
                <c:pt idx="0">
                  <c:v>148.9503504338303</c:v>
                </c:pt>
                <c:pt idx="1">
                  <c:v>175.67126807794202</c:v>
                </c:pt>
                <c:pt idx="2">
                  <c:v>185.25805475004188</c:v>
                </c:pt>
                <c:pt idx="3">
                  <c:v>175.67126807794202</c:v>
                </c:pt>
                <c:pt idx="4">
                  <c:v>148.9503504338303</c:v>
                </c:pt>
                <c:pt idx="5">
                  <c:v>110.77976873358622</c:v>
                </c:pt>
                <c:pt idx="6">
                  <c:v>6.969535491672715</c:v>
                </c:pt>
                <c:pt idx="7">
                  <c:v>22.21311254214415</c:v>
                </c:pt>
                <c:pt idx="8">
                  <c:v>50.06451368751049</c:v>
                </c:pt>
                <c:pt idx="9">
                  <c:v>85.70797864770175</c:v>
                </c:pt>
                <c:pt idx="10">
                  <c:v>122.98042852038726</c:v>
                </c:pt>
                <c:pt idx="11">
                  <c:v>155.43711811300284</c:v>
                </c:pt>
                <c:pt idx="12">
                  <c:v>177.46599093521692</c:v>
                </c:pt>
                <c:pt idx="13">
                  <c:v>185.25805475004188</c:v>
                </c:pt>
                <c:pt idx="14">
                  <c:v>177.46599093521692</c:v>
                </c:pt>
                <c:pt idx="15">
                  <c:v>155.43711811300284</c:v>
                </c:pt>
                <c:pt idx="16">
                  <c:v>122.98042852038726</c:v>
                </c:pt>
                <c:pt idx="17">
                  <c:v>85.70797864770175</c:v>
                </c:pt>
                <c:pt idx="18">
                  <c:v>50.06451368751049</c:v>
                </c:pt>
                <c:pt idx="19">
                  <c:v>85.70797864770175</c:v>
                </c:pt>
                <c:pt idx="20">
                  <c:v>122.98042852038726</c:v>
                </c:pt>
                <c:pt idx="21">
                  <c:v>155.43711811300284</c:v>
                </c:pt>
                <c:pt idx="22">
                  <c:v>177.46599093521692</c:v>
                </c:pt>
                <c:pt idx="23">
                  <c:v>185.25805475004188</c:v>
                </c:pt>
                <c:pt idx="24">
                  <c:v>177.46599093521692</c:v>
                </c:pt>
                <c:pt idx="25">
                  <c:v>155.43711811300284</c:v>
                </c:pt>
                <c:pt idx="26">
                  <c:v>122.98042852038726</c:v>
                </c:pt>
                <c:pt idx="27">
                  <c:v>85.70797864770175</c:v>
                </c:pt>
                <c:pt idx="28">
                  <c:v>50.06451368751049</c:v>
                </c:pt>
                <c:pt idx="29">
                  <c:v>22.21311254214415</c:v>
                </c:pt>
                <c:pt idx="30">
                  <c:v>6.969535491672715</c:v>
                </c:pt>
                <c:pt idx="31">
                  <c:v>110.77976873358622</c:v>
                </c:pt>
                <c:pt idx="32">
                  <c:v>148.9503504338303</c:v>
                </c:pt>
                <c:pt idx="33">
                  <c:v>175.67126807794202</c:v>
                </c:pt>
                <c:pt idx="34">
                  <c:v>185.25805475004188</c:v>
                </c:pt>
                <c:pt idx="35">
                  <c:v>175.67126807794202</c:v>
                </c:pt>
                <c:pt idx="36">
                  <c:v>148.9503504338303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'(A2. Tryck i kontaktyta)'!$AK$25:$BU$25</c:f>
              <c:numCache>
                <c:ptCount val="37"/>
                <c:pt idx="0">
                  <c:v>132.40031149673803</c:v>
                </c:pt>
                <c:pt idx="1">
                  <c:v>156.152238291504</c:v>
                </c:pt>
                <c:pt idx="2">
                  <c:v>164.67382644448165</c:v>
                </c:pt>
                <c:pt idx="3">
                  <c:v>156.152238291504</c:v>
                </c:pt>
                <c:pt idx="4">
                  <c:v>132.40031149673803</c:v>
                </c:pt>
                <c:pt idx="5">
                  <c:v>98.47090554096553</c:v>
                </c:pt>
                <c:pt idx="6">
                  <c:v>6.195142659264635</c:v>
                </c:pt>
                <c:pt idx="7">
                  <c:v>19.744988926350352</c:v>
                </c:pt>
                <c:pt idx="8">
                  <c:v>44.50178994445377</c:v>
                </c:pt>
                <c:pt idx="9">
                  <c:v>76.18486990906821</c:v>
                </c:pt>
                <c:pt idx="10">
                  <c:v>109.31593646256646</c:v>
                </c:pt>
                <c:pt idx="11">
                  <c:v>138.16632721155807</c:v>
                </c:pt>
                <c:pt idx="12">
                  <c:v>157.7475474979706</c:v>
                </c:pt>
                <c:pt idx="13">
                  <c:v>164.67382644448165</c:v>
                </c:pt>
                <c:pt idx="14">
                  <c:v>157.7475474979706</c:v>
                </c:pt>
                <c:pt idx="15">
                  <c:v>138.16632721155807</c:v>
                </c:pt>
                <c:pt idx="16">
                  <c:v>109.31593646256646</c:v>
                </c:pt>
                <c:pt idx="17">
                  <c:v>76.18486990906821</c:v>
                </c:pt>
                <c:pt idx="18">
                  <c:v>44.50178994445377</c:v>
                </c:pt>
                <c:pt idx="19">
                  <c:v>76.18486990906821</c:v>
                </c:pt>
                <c:pt idx="20">
                  <c:v>109.31593646256646</c:v>
                </c:pt>
                <c:pt idx="21">
                  <c:v>138.16632721155807</c:v>
                </c:pt>
                <c:pt idx="22">
                  <c:v>157.7475474979706</c:v>
                </c:pt>
                <c:pt idx="23">
                  <c:v>164.67382644448165</c:v>
                </c:pt>
                <c:pt idx="24">
                  <c:v>157.7475474979706</c:v>
                </c:pt>
                <c:pt idx="25">
                  <c:v>138.16632721155807</c:v>
                </c:pt>
                <c:pt idx="26">
                  <c:v>109.31593646256646</c:v>
                </c:pt>
                <c:pt idx="27">
                  <c:v>76.18486990906821</c:v>
                </c:pt>
                <c:pt idx="28">
                  <c:v>44.50178994445377</c:v>
                </c:pt>
                <c:pt idx="29">
                  <c:v>19.744988926350352</c:v>
                </c:pt>
                <c:pt idx="30">
                  <c:v>6.195142659264635</c:v>
                </c:pt>
                <c:pt idx="31">
                  <c:v>98.47090554096553</c:v>
                </c:pt>
                <c:pt idx="32">
                  <c:v>132.40031149673803</c:v>
                </c:pt>
                <c:pt idx="33">
                  <c:v>156.152238291504</c:v>
                </c:pt>
                <c:pt idx="34">
                  <c:v>164.67382644448165</c:v>
                </c:pt>
                <c:pt idx="35">
                  <c:v>156.152238291504</c:v>
                </c:pt>
                <c:pt idx="36">
                  <c:v>132.40031149673803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'(A2. Tryck i kontaktyta)'!$AK$26:$BU$26</c:f>
              <c:numCache>
                <c:ptCount val="37"/>
                <c:pt idx="0">
                  <c:v>115.85027255964577</c:v>
                </c:pt>
                <c:pt idx="1">
                  <c:v>136.633208505066</c:v>
                </c:pt>
                <c:pt idx="2">
                  <c:v>144.08959813892145</c:v>
                </c:pt>
                <c:pt idx="3">
                  <c:v>136.633208505066</c:v>
                </c:pt>
                <c:pt idx="4">
                  <c:v>115.85027255964577</c:v>
                </c:pt>
                <c:pt idx="5">
                  <c:v>86.16204234834483</c:v>
                </c:pt>
                <c:pt idx="6">
                  <c:v>5.4207498268565555</c:v>
                </c:pt>
                <c:pt idx="7">
                  <c:v>17.27686531055656</c:v>
                </c:pt>
                <c:pt idx="8">
                  <c:v>38.93906620139705</c:v>
                </c:pt>
                <c:pt idx="9">
                  <c:v>66.66176117043469</c:v>
                </c:pt>
                <c:pt idx="10">
                  <c:v>95.65144440474563</c:v>
                </c:pt>
                <c:pt idx="11">
                  <c:v>120.8955363101133</c:v>
                </c:pt>
                <c:pt idx="12">
                  <c:v>138.02910406072425</c:v>
                </c:pt>
                <c:pt idx="13">
                  <c:v>144.08959813892145</c:v>
                </c:pt>
                <c:pt idx="14">
                  <c:v>138.02910406072425</c:v>
                </c:pt>
                <c:pt idx="15">
                  <c:v>120.8955363101133</c:v>
                </c:pt>
                <c:pt idx="16">
                  <c:v>95.65144440474563</c:v>
                </c:pt>
                <c:pt idx="17">
                  <c:v>66.66176117043469</c:v>
                </c:pt>
                <c:pt idx="18">
                  <c:v>38.93906620139705</c:v>
                </c:pt>
                <c:pt idx="19">
                  <c:v>66.66176117043469</c:v>
                </c:pt>
                <c:pt idx="20">
                  <c:v>95.65144440474563</c:v>
                </c:pt>
                <c:pt idx="21">
                  <c:v>120.8955363101133</c:v>
                </c:pt>
                <c:pt idx="22">
                  <c:v>138.02910406072425</c:v>
                </c:pt>
                <c:pt idx="23">
                  <c:v>144.08959813892145</c:v>
                </c:pt>
                <c:pt idx="24">
                  <c:v>138.02910406072425</c:v>
                </c:pt>
                <c:pt idx="25">
                  <c:v>120.8955363101133</c:v>
                </c:pt>
                <c:pt idx="26">
                  <c:v>95.65144440474563</c:v>
                </c:pt>
                <c:pt idx="27">
                  <c:v>66.66176117043469</c:v>
                </c:pt>
                <c:pt idx="28">
                  <c:v>38.93906620139705</c:v>
                </c:pt>
                <c:pt idx="29">
                  <c:v>17.27686531055656</c:v>
                </c:pt>
                <c:pt idx="30">
                  <c:v>5.4207498268565555</c:v>
                </c:pt>
                <c:pt idx="31">
                  <c:v>86.16204234834483</c:v>
                </c:pt>
                <c:pt idx="32">
                  <c:v>115.85027255964577</c:v>
                </c:pt>
                <c:pt idx="33">
                  <c:v>136.633208505066</c:v>
                </c:pt>
                <c:pt idx="34">
                  <c:v>144.08959813892145</c:v>
                </c:pt>
                <c:pt idx="35">
                  <c:v>136.633208505066</c:v>
                </c:pt>
                <c:pt idx="36">
                  <c:v>115.85027255964577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'(A2. Tryck i kontaktyta)'!$AK$27:$BU$27</c:f>
              <c:numCache>
                <c:ptCount val="37"/>
                <c:pt idx="0">
                  <c:v>99.30023362255352</c:v>
                </c:pt>
                <c:pt idx="1">
                  <c:v>117.11417871862801</c:v>
                </c:pt>
                <c:pt idx="2">
                  <c:v>123.50536983336124</c:v>
                </c:pt>
                <c:pt idx="3">
                  <c:v>117.11417871862801</c:v>
                </c:pt>
                <c:pt idx="4">
                  <c:v>99.30023362255352</c:v>
                </c:pt>
                <c:pt idx="5">
                  <c:v>73.85317915572415</c:v>
                </c:pt>
                <c:pt idx="6">
                  <c:v>5</c:v>
                </c:pt>
                <c:pt idx="7">
                  <c:v>14.808741694762766</c:v>
                </c:pt>
                <c:pt idx="8">
                  <c:v>33.376342458340325</c:v>
                </c:pt>
                <c:pt idx="9">
                  <c:v>57.13865243180116</c:v>
                </c:pt>
                <c:pt idx="10">
                  <c:v>81.98695234692484</c:v>
                </c:pt>
                <c:pt idx="11">
                  <c:v>103.62474540866856</c:v>
                </c:pt>
                <c:pt idx="12">
                  <c:v>118.31066062347794</c:v>
                </c:pt>
                <c:pt idx="13">
                  <c:v>123.50536983336124</c:v>
                </c:pt>
                <c:pt idx="14">
                  <c:v>118.31066062347794</c:v>
                </c:pt>
                <c:pt idx="15">
                  <c:v>103.62474540866856</c:v>
                </c:pt>
                <c:pt idx="16">
                  <c:v>81.98695234692484</c:v>
                </c:pt>
                <c:pt idx="17">
                  <c:v>57.13865243180116</c:v>
                </c:pt>
                <c:pt idx="18">
                  <c:v>33.376342458340325</c:v>
                </c:pt>
                <c:pt idx="19">
                  <c:v>57.13865243180116</c:v>
                </c:pt>
                <c:pt idx="20">
                  <c:v>81.98695234692484</c:v>
                </c:pt>
                <c:pt idx="21">
                  <c:v>103.62474540866856</c:v>
                </c:pt>
                <c:pt idx="22">
                  <c:v>118.31066062347794</c:v>
                </c:pt>
                <c:pt idx="23">
                  <c:v>123.50536983336124</c:v>
                </c:pt>
                <c:pt idx="24">
                  <c:v>118.31066062347794</c:v>
                </c:pt>
                <c:pt idx="25">
                  <c:v>103.62474540866856</c:v>
                </c:pt>
                <c:pt idx="26">
                  <c:v>81.98695234692484</c:v>
                </c:pt>
                <c:pt idx="27">
                  <c:v>57.13865243180116</c:v>
                </c:pt>
                <c:pt idx="28">
                  <c:v>33.376342458340325</c:v>
                </c:pt>
                <c:pt idx="29">
                  <c:v>14.808741694762766</c:v>
                </c:pt>
                <c:pt idx="30">
                  <c:v>5</c:v>
                </c:pt>
                <c:pt idx="31">
                  <c:v>73.85317915572415</c:v>
                </c:pt>
                <c:pt idx="32">
                  <c:v>99.30023362255352</c:v>
                </c:pt>
                <c:pt idx="33">
                  <c:v>117.11417871862801</c:v>
                </c:pt>
                <c:pt idx="34">
                  <c:v>123.50536983336124</c:v>
                </c:pt>
                <c:pt idx="35">
                  <c:v>117.11417871862801</c:v>
                </c:pt>
                <c:pt idx="36">
                  <c:v>99.30023362255352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'(A2. Tryck i kontaktyta)'!$AK$28:$BU$28</c:f>
              <c:numCache>
                <c:ptCount val="37"/>
                <c:pt idx="0">
                  <c:v>82.75019468546128</c:v>
                </c:pt>
                <c:pt idx="1">
                  <c:v>97.59514893219001</c:v>
                </c:pt>
                <c:pt idx="2">
                  <c:v>102.92114152780105</c:v>
                </c:pt>
                <c:pt idx="3">
                  <c:v>97.59514893219001</c:v>
                </c:pt>
                <c:pt idx="4">
                  <c:v>82.75019468546128</c:v>
                </c:pt>
                <c:pt idx="5">
                  <c:v>61.54431596310346</c:v>
                </c:pt>
                <c:pt idx="6">
                  <c:v>5</c:v>
                </c:pt>
                <c:pt idx="7">
                  <c:v>12.340618078968973</c:v>
                </c:pt>
                <c:pt idx="8">
                  <c:v>27.813618715283607</c:v>
                </c:pt>
                <c:pt idx="9">
                  <c:v>47.615543693167645</c:v>
                </c:pt>
                <c:pt idx="10">
                  <c:v>68.32246028910404</c:v>
                </c:pt>
                <c:pt idx="11">
                  <c:v>86.3539545072238</c:v>
                </c:pt>
                <c:pt idx="12">
                  <c:v>98.59221718623162</c:v>
                </c:pt>
                <c:pt idx="13">
                  <c:v>102.92114152780105</c:v>
                </c:pt>
                <c:pt idx="14">
                  <c:v>98.59221718623162</c:v>
                </c:pt>
                <c:pt idx="15">
                  <c:v>86.3539545072238</c:v>
                </c:pt>
                <c:pt idx="16">
                  <c:v>68.32246028910404</c:v>
                </c:pt>
                <c:pt idx="17">
                  <c:v>47.615543693167645</c:v>
                </c:pt>
                <c:pt idx="18">
                  <c:v>27.813618715283607</c:v>
                </c:pt>
                <c:pt idx="19">
                  <c:v>47.615543693167645</c:v>
                </c:pt>
                <c:pt idx="20">
                  <c:v>68.32246028910404</c:v>
                </c:pt>
                <c:pt idx="21">
                  <c:v>86.3539545072238</c:v>
                </c:pt>
                <c:pt idx="22">
                  <c:v>98.59221718623162</c:v>
                </c:pt>
                <c:pt idx="23">
                  <c:v>102.92114152780105</c:v>
                </c:pt>
                <c:pt idx="24">
                  <c:v>98.59221718623162</c:v>
                </c:pt>
                <c:pt idx="25">
                  <c:v>86.3539545072238</c:v>
                </c:pt>
                <c:pt idx="26">
                  <c:v>68.32246028910404</c:v>
                </c:pt>
                <c:pt idx="27">
                  <c:v>47.615543693167645</c:v>
                </c:pt>
                <c:pt idx="28">
                  <c:v>27.813618715283607</c:v>
                </c:pt>
                <c:pt idx="29">
                  <c:v>12.340618078968973</c:v>
                </c:pt>
                <c:pt idx="30">
                  <c:v>5</c:v>
                </c:pt>
                <c:pt idx="31">
                  <c:v>61.54431596310346</c:v>
                </c:pt>
                <c:pt idx="32">
                  <c:v>82.75019468546128</c:v>
                </c:pt>
                <c:pt idx="33">
                  <c:v>97.59514893219001</c:v>
                </c:pt>
                <c:pt idx="34">
                  <c:v>102.92114152780105</c:v>
                </c:pt>
                <c:pt idx="35">
                  <c:v>97.59514893219001</c:v>
                </c:pt>
                <c:pt idx="36">
                  <c:v>82.75019468546128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'(A2. Tryck i kontaktyta)'!$AK$29:$BU$29</c:f>
              <c:numCache>
                <c:ptCount val="37"/>
                <c:pt idx="0">
                  <c:v>66.20015574836901</c:v>
                </c:pt>
                <c:pt idx="1">
                  <c:v>78.076119145752</c:v>
                </c:pt>
                <c:pt idx="2">
                  <c:v>82.33691322224082</c:v>
                </c:pt>
                <c:pt idx="3">
                  <c:v>78.076119145752</c:v>
                </c:pt>
                <c:pt idx="4">
                  <c:v>66.20015574836901</c:v>
                </c:pt>
                <c:pt idx="5">
                  <c:v>49.235452770482766</c:v>
                </c:pt>
                <c:pt idx="6">
                  <c:v>5</c:v>
                </c:pt>
                <c:pt idx="7">
                  <c:v>9.872494463175176</c:v>
                </c:pt>
                <c:pt idx="8">
                  <c:v>22.250894972226885</c:v>
                </c:pt>
                <c:pt idx="9">
                  <c:v>38.092434954534106</c:v>
                </c:pt>
                <c:pt idx="10">
                  <c:v>54.65796823128323</c:v>
                </c:pt>
                <c:pt idx="11">
                  <c:v>69.08316360577903</c:v>
                </c:pt>
                <c:pt idx="12">
                  <c:v>78.8737737489853</c:v>
                </c:pt>
                <c:pt idx="13">
                  <c:v>82.33691322224082</c:v>
                </c:pt>
                <c:pt idx="14">
                  <c:v>78.8737737489853</c:v>
                </c:pt>
                <c:pt idx="15">
                  <c:v>69.08316360577903</c:v>
                </c:pt>
                <c:pt idx="16">
                  <c:v>54.65796823128323</c:v>
                </c:pt>
                <c:pt idx="17">
                  <c:v>38.092434954534106</c:v>
                </c:pt>
                <c:pt idx="18">
                  <c:v>22.250894972226885</c:v>
                </c:pt>
                <c:pt idx="19">
                  <c:v>38.092434954534106</c:v>
                </c:pt>
                <c:pt idx="20">
                  <c:v>54.65796823128323</c:v>
                </c:pt>
                <c:pt idx="21">
                  <c:v>69.08316360577903</c:v>
                </c:pt>
                <c:pt idx="22">
                  <c:v>78.8737737489853</c:v>
                </c:pt>
                <c:pt idx="23">
                  <c:v>82.33691322224082</c:v>
                </c:pt>
                <c:pt idx="24">
                  <c:v>78.8737737489853</c:v>
                </c:pt>
                <c:pt idx="25">
                  <c:v>69.08316360577903</c:v>
                </c:pt>
                <c:pt idx="26">
                  <c:v>54.65796823128323</c:v>
                </c:pt>
                <c:pt idx="27">
                  <c:v>38.092434954534106</c:v>
                </c:pt>
                <c:pt idx="28">
                  <c:v>22.250894972226885</c:v>
                </c:pt>
                <c:pt idx="29">
                  <c:v>9.872494463175176</c:v>
                </c:pt>
                <c:pt idx="30">
                  <c:v>5</c:v>
                </c:pt>
                <c:pt idx="31">
                  <c:v>49.235452770482766</c:v>
                </c:pt>
                <c:pt idx="32">
                  <c:v>66.20015574836901</c:v>
                </c:pt>
                <c:pt idx="33">
                  <c:v>78.076119145752</c:v>
                </c:pt>
                <c:pt idx="34">
                  <c:v>82.33691322224082</c:v>
                </c:pt>
                <c:pt idx="35">
                  <c:v>78.076119145752</c:v>
                </c:pt>
                <c:pt idx="36">
                  <c:v>66.20015574836901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'(A2. Tryck i kontaktyta)'!$AK$30:$BU$30</c:f>
              <c:numCache>
                <c:ptCount val="37"/>
                <c:pt idx="0">
                  <c:v>49.65011681127676</c:v>
                </c:pt>
                <c:pt idx="1">
                  <c:v>58.557089359314006</c:v>
                </c:pt>
                <c:pt idx="2">
                  <c:v>61.75268491668062</c:v>
                </c:pt>
                <c:pt idx="3">
                  <c:v>58.557089359314006</c:v>
                </c:pt>
                <c:pt idx="4">
                  <c:v>49.65011681127676</c:v>
                </c:pt>
                <c:pt idx="5">
                  <c:v>36.926589577862075</c:v>
                </c:pt>
                <c:pt idx="6">
                  <c:v>5</c:v>
                </c:pt>
                <c:pt idx="7">
                  <c:v>7.404370847381383</c:v>
                </c:pt>
                <c:pt idx="8">
                  <c:v>16.688171229170162</c:v>
                </c:pt>
                <c:pt idx="9">
                  <c:v>28.56932621590058</c:v>
                </c:pt>
                <c:pt idx="10">
                  <c:v>40.99347617346242</c:v>
                </c:pt>
                <c:pt idx="11">
                  <c:v>51.81237270433428</c:v>
                </c:pt>
                <c:pt idx="12">
                  <c:v>59.15533031173897</c:v>
                </c:pt>
                <c:pt idx="13">
                  <c:v>61.75268491668062</c:v>
                </c:pt>
                <c:pt idx="14">
                  <c:v>59.15533031173897</c:v>
                </c:pt>
                <c:pt idx="15">
                  <c:v>51.81237270433428</c:v>
                </c:pt>
                <c:pt idx="16">
                  <c:v>40.99347617346242</c:v>
                </c:pt>
                <c:pt idx="17">
                  <c:v>28.56932621590058</c:v>
                </c:pt>
                <c:pt idx="18">
                  <c:v>16.688171229170162</c:v>
                </c:pt>
                <c:pt idx="19">
                  <c:v>28.56932621590058</c:v>
                </c:pt>
                <c:pt idx="20">
                  <c:v>40.99347617346242</c:v>
                </c:pt>
                <c:pt idx="21">
                  <c:v>51.81237270433428</c:v>
                </c:pt>
                <c:pt idx="22">
                  <c:v>59.15533031173897</c:v>
                </c:pt>
                <c:pt idx="23">
                  <c:v>61.75268491668062</c:v>
                </c:pt>
                <c:pt idx="24">
                  <c:v>59.15533031173897</c:v>
                </c:pt>
                <c:pt idx="25">
                  <c:v>51.81237270433428</c:v>
                </c:pt>
                <c:pt idx="26">
                  <c:v>40.99347617346242</c:v>
                </c:pt>
                <c:pt idx="27">
                  <c:v>28.56932621590058</c:v>
                </c:pt>
                <c:pt idx="28">
                  <c:v>16.688171229170162</c:v>
                </c:pt>
                <c:pt idx="29">
                  <c:v>7.404370847381383</c:v>
                </c:pt>
                <c:pt idx="30">
                  <c:v>5</c:v>
                </c:pt>
                <c:pt idx="31">
                  <c:v>36.926589577862075</c:v>
                </c:pt>
                <c:pt idx="32">
                  <c:v>49.65011681127676</c:v>
                </c:pt>
                <c:pt idx="33">
                  <c:v>58.557089359314006</c:v>
                </c:pt>
                <c:pt idx="34">
                  <c:v>61.75268491668062</c:v>
                </c:pt>
                <c:pt idx="35">
                  <c:v>58.557089359314006</c:v>
                </c:pt>
                <c:pt idx="36">
                  <c:v>49.65011681127676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'(A2. Tryck i kontaktyta)'!$AK$31:$BU$31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66673473"/>
        <c:axId val="63190346"/>
        <c:axId val="31842203"/>
      </c:surface3DChart>
      <c:catAx>
        <c:axId val="66673473"/>
        <c:scaling>
          <c:orientation val="minMax"/>
        </c:scaling>
        <c:axPos val="b"/>
        <c:delete val="1"/>
        <c:majorTickMark val="out"/>
        <c:minorTickMark val="none"/>
        <c:tickLblPos val="nextTo"/>
        <c:crossAx val="63190346"/>
        <c:crosses val="autoZero"/>
        <c:auto val="1"/>
        <c:lblOffset val="100"/>
        <c:tickLblSkip val="1"/>
        <c:noMultiLvlLbl val="0"/>
      </c:catAx>
      <c:valAx>
        <c:axId val="6319034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solidFill>
                      <a:srgbClr val="000000"/>
                    </a:solidFill>
                  </a:rPr>
                  <a:t>Vertical stress (kPa)</a:t>
                </a:r>
              </a:p>
            </c:rich>
          </c:tx>
          <c:layout>
            <c:manualLayout>
              <c:xMode val="factor"/>
              <c:yMode val="factor"/>
              <c:x val="-0.08075"/>
              <c:y val="0.06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3473"/>
        <c:crossesAt val="1"/>
        <c:crossBetween val="between"/>
        <c:dispUnits/>
        <c:majorUnit val="20"/>
      </c:valAx>
      <c:serAx>
        <c:axId val="31842203"/>
        <c:scaling>
          <c:orientation val="minMax"/>
        </c:scaling>
        <c:axPos val="b"/>
        <c:delete val="1"/>
        <c:majorTickMark val="out"/>
        <c:minorTickMark val="none"/>
        <c:tickLblPos val="nextTo"/>
        <c:crossAx val="631903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1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1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9525</xdr:colOff>
      <xdr:row>17</xdr:row>
      <xdr:rowOff>0</xdr:rowOff>
    </xdr:from>
    <xdr:to>
      <xdr:col>60</xdr:col>
      <xdr:colOff>228600</xdr:colOff>
      <xdr:row>30</xdr:row>
      <xdr:rowOff>19050</xdr:rowOff>
    </xdr:to>
    <xdr:sp>
      <xdr:nvSpPr>
        <xdr:cNvPr id="1" name="Oval 5"/>
        <xdr:cNvSpPr>
          <a:spLocks/>
        </xdr:cNvSpPr>
      </xdr:nvSpPr>
      <xdr:spPr>
        <a:xfrm>
          <a:off x="14601825" y="3971925"/>
          <a:ext cx="3076575" cy="3114675"/>
        </a:xfrm>
        <a:prstGeom prst="ellipse">
          <a:avLst/>
        </a:prstGeom>
        <a:noFill/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73"/>
  <sheetViews>
    <sheetView tabSelected="1" zoomScalePageLayoutView="0" workbookViewId="0" topLeftCell="A1">
      <selection activeCell="A25" sqref="A25"/>
    </sheetView>
  </sheetViews>
  <sheetFormatPr defaultColWidth="9.00390625" defaultRowHeight="15.75"/>
  <cols>
    <col min="1" max="1" width="83.875" style="0" bestFit="1" customWidth="1"/>
  </cols>
  <sheetData>
    <row r="1" ht="18.75">
      <c r="A1" s="95" t="s">
        <v>31</v>
      </c>
    </row>
    <row r="2" ht="15.75">
      <c r="A2" s="70" t="s">
        <v>106</v>
      </c>
    </row>
    <row r="4" ht="15.75">
      <c r="A4" s="1" t="s">
        <v>32</v>
      </c>
    </row>
    <row r="6" ht="15.75">
      <c r="A6" s="96" t="s">
        <v>119</v>
      </c>
    </row>
    <row r="7" ht="15.75">
      <c r="A7" s="96"/>
    </row>
    <row r="8" ht="15.75">
      <c r="A8" s="1" t="s">
        <v>111</v>
      </c>
    </row>
    <row r="10" ht="15.75">
      <c r="A10" s="1" t="s">
        <v>104</v>
      </c>
    </row>
    <row r="11" ht="15.75">
      <c r="A11" t="s">
        <v>36</v>
      </c>
    </row>
    <row r="12" ht="15.75">
      <c r="A12" t="s">
        <v>37</v>
      </c>
    </row>
    <row r="13" ht="15.75">
      <c r="A13" t="s">
        <v>40</v>
      </c>
    </row>
    <row r="14" ht="15.75">
      <c r="A14" s="70" t="s">
        <v>97</v>
      </c>
    </row>
    <row r="15" ht="15.75">
      <c r="A15" t="s">
        <v>38</v>
      </c>
    </row>
    <row r="17" ht="15.75">
      <c r="A17" s="1" t="s">
        <v>105</v>
      </c>
    </row>
    <row r="18" ht="15.75">
      <c r="A18" s="70" t="s">
        <v>112</v>
      </c>
    </row>
    <row r="19" ht="15.75">
      <c r="A19" s="70" t="s">
        <v>113</v>
      </c>
    </row>
    <row r="20" ht="15.75">
      <c r="A20" s="70" t="s">
        <v>99</v>
      </c>
    </row>
    <row r="21" ht="15.75">
      <c r="A21" s="70" t="s">
        <v>103</v>
      </c>
    </row>
    <row r="22" ht="15.75">
      <c r="A22" s="70" t="s">
        <v>114</v>
      </c>
    </row>
    <row r="24" ht="15.75">
      <c r="A24" s="107" t="s">
        <v>123</v>
      </c>
    </row>
    <row r="25" ht="15.75">
      <c r="A25" s="70" t="s">
        <v>100</v>
      </c>
    </row>
    <row r="27" ht="15.75">
      <c r="A27" s="107" t="s">
        <v>101</v>
      </c>
    </row>
    <row r="28" ht="15.75">
      <c r="A28" s="140" t="s">
        <v>122</v>
      </c>
    </row>
    <row r="29" ht="15.75">
      <c r="A29" s="70"/>
    </row>
    <row r="30" ht="15.75">
      <c r="A30" s="70" t="s">
        <v>117</v>
      </c>
    </row>
    <row r="31" ht="15.75">
      <c r="A31" s="96" t="s">
        <v>118</v>
      </c>
    </row>
    <row r="32" ht="15.75">
      <c r="A32" s="70" t="s">
        <v>120</v>
      </c>
    </row>
    <row r="35" ht="15.75">
      <c r="A35" s="96" t="s">
        <v>77</v>
      </c>
    </row>
    <row r="36" ht="15.75">
      <c r="A36" t="s">
        <v>42</v>
      </c>
    </row>
    <row r="39" ht="15.75">
      <c r="A39" s="96" t="s">
        <v>45</v>
      </c>
    </row>
    <row r="40" ht="15.75">
      <c r="A40" t="s">
        <v>46</v>
      </c>
    </row>
    <row r="43" ht="15.75">
      <c r="A43" s="96" t="s">
        <v>43</v>
      </c>
    </row>
    <row r="44" ht="15.75">
      <c r="A44" t="s">
        <v>44</v>
      </c>
    </row>
    <row r="47" ht="15.75">
      <c r="A47" s="96" t="s">
        <v>78</v>
      </c>
    </row>
    <row r="48" ht="15.75">
      <c r="A48" t="s">
        <v>47</v>
      </c>
    </row>
    <row r="51" ht="15.75">
      <c r="A51" s="96" t="s">
        <v>70</v>
      </c>
    </row>
    <row r="52" ht="15.75">
      <c r="A52" t="s">
        <v>41</v>
      </c>
    </row>
    <row r="53" ht="15.75">
      <c r="A53" t="s">
        <v>51</v>
      </c>
    </row>
    <row r="54" ht="15.75">
      <c r="A54" t="s">
        <v>71</v>
      </c>
    </row>
    <row r="58" ht="15.75">
      <c r="A58" s="1" t="s">
        <v>39</v>
      </c>
    </row>
    <row r="59" ht="18.75">
      <c r="A59" t="s">
        <v>30</v>
      </c>
    </row>
    <row r="60" ht="18.75">
      <c r="A60" t="s">
        <v>98</v>
      </c>
    </row>
    <row r="61" ht="15.75">
      <c r="A61" t="s">
        <v>35</v>
      </c>
    </row>
    <row r="63" ht="15.75">
      <c r="A63" s="70"/>
    </row>
    <row r="66" ht="18.75">
      <c r="A66" t="s">
        <v>33</v>
      </c>
    </row>
    <row r="67" ht="15.75">
      <c r="A67" s="96" t="s">
        <v>34</v>
      </c>
    </row>
    <row r="70" ht="15.75">
      <c r="A70" s="1" t="s">
        <v>48</v>
      </c>
    </row>
    <row r="72" ht="15.75">
      <c r="A72" s="105" t="s">
        <v>50</v>
      </c>
    </row>
    <row r="73" ht="31.5">
      <c r="A73" s="105" t="s">
        <v>49</v>
      </c>
    </row>
  </sheetData>
  <sheetProtection/>
  <printOptions/>
  <pageMargins left="0.75" right="0.75" top="1" bottom="1" header="0.5" footer="0.5"/>
  <pageSetup horizontalDpi="200" verticalDpi="200" orientation="portrait" paperSize="9" r:id="rId3"/>
  <legacyDrawing r:id="rId2"/>
  <oleObjects>
    <oleObject progId="Equation.3" shapeId="2632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T28"/>
  <sheetViews>
    <sheetView zoomScale="75" zoomScaleNormal="75" zoomScalePageLayoutView="0" workbookViewId="0" topLeftCell="A1">
      <selection activeCell="A27" sqref="A27"/>
    </sheetView>
  </sheetViews>
  <sheetFormatPr defaultColWidth="9.00390625" defaultRowHeight="15.75"/>
  <cols>
    <col min="1" max="1" width="37.50390625" style="0" bestFit="1" customWidth="1"/>
    <col min="2" max="2" width="6.875" style="11" customWidth="1"/>
    <col min="3" max="3" width="9.00390625" style="0" customWidth="1"/>
    <col min="4" max="4" width="39.25390625" style="0" customWidth="1"/>
    <col min="5" max="5" width="5.125" style="0" customWidth="1"/>
    <col min="6" max="6" width="6.125" style="0" customWidth="1"/>
    <col min="7" max="7" width="4.75390625" style="0" customWidth="1"/>
    <col min="8" max="8" width="23.25390625" style="0" bestFit="1" customWidth="1"/>
  </cols>
  <sheetData>
    <row r="1" spans="1:4" ht="18.75">
      <c r="A1" s="95" t="s">
        <v>62</v>
      </c>
      <c r="D1" s="107"/>
    </row>
    <row r="2" ht="15.75" customHeight="1">
      <c r="B2" s="98"/>
    </row>
    <row r="3" ht="15.75">
      <c r="A3" s="1" t="s">
        <v>52</v>
      </c>
    </row>
    <row r="5" spans="1:20" ht="15.75">
      <c r="A5" s="96"/>
      <c r="H5" s="142" t="s">
        <v>81</v>
      </c>
      <c r="I5" s="143"/>
      <c r="J5" s="117"/>
      <c r="S5" s="117" t="s">
        <v>108</v>
      </c>
      <c r="T5" s="117"/>
    </row>
    <row r="6" spans="1:20" ht="15.75">
      <c r="A6" s="1" t="s">
        <v>95</v>
      </c>
      <c r="B6" s="97" t="s">
        <v>90</v>
      </c>
      <c r="C6" s="70" t="s">
        <v>96</v>
      </c>
      <c r="H6" s="118"/>
      <c r="I6" s="119"/>
      <c r="J6" s="117"/>
      <c r="S6" s="120" t="s">
        <v>86</v>
      </c>
      <c r="T6" s="120" t="s">
        <v>87</v>
      </c>
    </row>
    <row r="7" spans="1:20" ht="16.5" customHeight="1">
      <c r="A7" s="144" t="s">
        <v>94</v>
      </c>
      <c r="B7" s="145"/>
      <c r="H7" s="118"/>
      <c r="I7" s="119"/>
      <c r="J7" s="117"/>
      <c r="S7" s="117"/>
      <c r="T7" s="117"/>
    </row>
    <row r="8" spans="1:20" ht="15.75">
      <c r="A8" s="132" t="s">
        <v>53</v>
      </c>
      <c r="B8" s="133">
        <v>10</v>
      </c>
      <c r="C8" t="s">
        <v>54</v>
      </c>
      <c r="H8" s="121" t="s">
        <v>80</v>
      </c>
      <c r="I8" s="122">
        <v>2</v>
      </c>
      <c r="J8" s="117"/>
      <c r="S8" s="122">
        <v>3</v>
      </c>
      <c r="T8" s="122">
        <v>4</v>
      </c>
    </row>
    <row r="9" spans="1:20" ht="15.75">
      <c r="A9" s="132" t="s">
        <v>55</v>
      </c>
      <c r="B9" s="133">
        <v>100</v>
      </c>
      <c r="C9" t="s">
        <v>56</v>
      </c>
      <c r="H9" s="121" t="s">
        <v>93</v>
      </c>
      <c r="I9" s="123">
        <v>90</v>
      </c>
      <c r="J9" s="117"/>
      <c r="S9" s="123">
        <v>45</v>
      </c>
      <c r="T9" s="123">
        <v>75</v>
      </c>
    </row>
    <row r="10" spans="1:20" ht="15.75">
      <c r="A10" s="134"/>
      <c r="B10" s="135"/>
      <c r="H10" s="121" t="s">
        <v>88</v>
      </c>
      <c r="I10" s="123">
        <v>90</v>
      </c>
      <c r="J10" s="117"/>
      <c r="S10" s="123">
        <v>45</v>
      </c>
      <c r="T10" s="123">
        <v>75</v>
      </c>
    </row>
    <row r="11" spans="1:20" ht="15.75">
      <c r="A11" s="136" t="s">
        <v>57</v>
      </c>
      <c r="B11" s="133">
        <v>5000</v>
      </c>
      <c r="C11" s="3" t="s">
        <v>58</v>
      </c>
      <c r="H11" s="121" t="s">
        <v>89</v>
      </c>
      <c r="I11" s="123">
        <v>25</v>
      </c>
      <c r="J11" s="117"/>
      <c r="S11" s="123">
        <v>25</v>
      </c>
      <c r="T11" s="123">
        <v>25</v>
      </c>
    </row>
    <row r="12" spans="1:20" ht="15.75">
      <c r="A12" s="141" t="s">
        <v>109</v>
      </c>
      <c r="B12" s="133">
        <v>200</v>
      </c>
      <c r="H12" s="121" t="s">
        <v>84</v>
      </c>
      <c r="I12" s="124">
        <v>11000</v>
      </c>
      <c r="J12" s="117"/>
      <c r="S12" s="124">
        <v>2350</v>
      </c>
      <c r="T12" s="124">
        <v>9000</v>
      </c>
    </row>
    <row r="13" spans="1:20" ht="15.75">
      <c r="A13" s="137" t="s">
        <v>59</v>
      </c>
      <c r="B13" s="138">
        <v>65</v>
      </c>
      <c r="C13" t="s">
        <v>60</v>
      </c>
      <c r="H13" s="121" t="s">
        <v>82</v>
      </c>
      <c r="I13" s="125">
        <v>256</v>
      </c>
      <c r="J13" s="117"/>
      <c r="S13" s="125">
        <v>190</v>
      </c>
      <c r="T13" s="125">
        <v>310</v>
      </c>
    </row>
    <row r="14" spans="8:20" ht="15.75">
      <c r="H14" s="121" t="s">
        <v>83</v>
      </c>
      <c r="I14" s="125">
        <v>65</v>
      </c>
      <c r="J14" s="117"/>
      <c r="S14" s="125">
        <v>60</v>
      </c>
      <c r="T14" s="125">
        <v>75</v>
      </c>
    </row>
    <row r="15" spans="8:20" ht="15.75">
      <c r="H15" s="126" t="s">
        <v>91</v>
      </c>
      <c r="I15" s="127">
        <v>100</v>
      </c>
      <c r="J15" s="117"/>
      <c r="S15" s="127">
        <v>100</v>
      </c>
      <c r="T15" s="127">
        <v>100</v>
      </c>
    </row>
    <row r="16" spans="1:20" ht="15.75">
      <c r="A16" s="1" t="s">
        <v>61</v>
      </c>
      <c r="B16" s="100">
        <v>100</v>
      </c>
      <c r="C16" s="106" t="s">
        <v>85</v>
      </c>
      <c r="H16" s="128" t="s">
        <v>92</v>
      </c>
      <c r="I16" s="129">
        <v>100</v>
      </c>
      <c r="J16" s="117"/>
      <c r="S16" s="129">
        <v>100</v>
      </c>
      <c r="T16" s="129">
        <v>100</v>
      </c>
    </row>
    <row r="17" spans="1:12" ht="18.75">
      <c r="A17" s="139" t="s">
        <v>116</v>
      </c>
      <c r="H17" s="130" t="s">
        <v>102</v>
      </c>
      <c r="I17" s="131">
        <v>87.64940239043825</v>
      </c>
      <c r="J17" s="117"/>
      <c r="K17" s="117"/>
      <c r="L17" s="117"/>
    </row>
    <row r="18" spans="1:7" s="104" customFormat="1" ht="15.75" customHeight="1">
      <c r="A18" s="107" t="s">
        <v>107</v>
      </c>
      <c r="B18" s="103"/>
      <c r="D18" s="103" t="s">
        <v>94</v>
      </c>
      <c r="G18" s="103"/>
    </row>
    <row r="19" spans="1:9" ht="15.75">
      <c r="A19" s="140" t="s">
        <v>110</v>
      </c>
      <c r="I19" s="103" t="s">
        <v>81</v>
      </c>
    </row>
    <row r="20" ht="15.75" customHeight="1">
      <c r="G20" s="4"/>
    </row>
    <row r="24" ht="15.75">
      <c r="A24" s="1" t="s">
        <v>79</v>
      </c>
    </row>
    <row r="26" spans="1:2" ht="15.75">
      <c r="A26" t="s">
        <v>76</v>
      </c>
      <c r="B26" s="99">
        <f>'B. Beräkna tryckutbredning'!B10</f>
        <v>100</v>
      </c>
    </row>
    <row r="27" ht="18.75">
      <c r="A27" s="139" t="s">
        <v>121</v>
      </c>
    </row>
    <row r="28" ht="15.75">
      <c r="A28" t="s">
        <v>115</v>
      </c>
    </row>
    <row r="29" ht="15.75"/>
    <row r="30" ht="15.75"/>
  </sheetData>
  <sheetProtection/>
  <mergeCells count="2">
    <mergeCell ref="H5:I5"/>
    <mergeCell ref="A7:B7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DD43"/>
  <sheetViews>
    <sheetView zoomScalePageLayoutView="0" workbookViewId="0" topLeftCell="O6">
      <selection activeCell="W8" sqref="W8:CI27"/>
    </sheetView>
  </sheetViews>
  <sheetFormatPr defaultColWidth="9.00390625" defaultRowHeight="15.75"/>
  <cols>
    <col min="1" max="1" width="5.375" style="93" bestFit="1" customWidth="1"/>
    <col min="2" max="2" width="11.50390625" style="0" customWidth="1"/>
    <col min="3" max="3" width="2.875" style="0" bestFit="1" customWidth="1"/>
    <col min="4" max="5" width="1.625" style="0" customWidth="1"/>
    <col min="6" max="20" width="4.625" style="5" customWidth="1"/>
    <col min="21" max="24" width="4.625" style="5" bestFit="1" customWidth="1"/>
    <col min="25" max="25" width="4.50390625" style="61" bestFit="1" customWidth="1"/>
    <col min="26" max="26" width="4.625" style="5" bestFit="1" customWidth="1"/>
    <col min="27" max="28" width="4.875" style="0" customWidth="1"/>
    <col min="29" max="32" width="4.875" style="5" customWidth="1"/>
    <col min="33" max="33" width="4.875" style="17" customWidth="1"/>
    <col min="34" max="34" width="4.625" style="5" bestFit="1" customWidth="1"/>
    <col min="35" max="36" width="4.875" style="5" customWidth="1"/>
    <col min="37" max="43" width="4.75390625" style="5" customWidth="1"/>
    <col min="44" max="44" width="4.75390625" style="17" customWidth="1"/>
    <col min="45" max="108" width="4.75390625" style="5" customWidth="1"/>
  </cols>
  <sheetData>
    <row r="3" spans="54:55" ht="15.75">
      <c r="BB3" s="19"/>
      <c r="BC3" s="62" t="s">
        <v>1</v>
      </c>
    </row>
    <row r="6" spans="1:108" s="16" customFormat="1" ht="15.75">
      <c r="A6" s="94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01"/>
      <c r="Z6" s="15"/>
      <c r="AA6" s="16"/>
      <c r="AB6" s="16"/>
      <c r="AC6" s="15">
        <v>-130</v>
      </c>
      <c r="AD6" s="15">
        <v>-125</v>
      </c>
      <c r="AE6" s="15">
        <v>-120</v>
      </c>
      <c r="AF6" s="15">
        <v>-115</v>
      </c>
      <c r="AG6" s="15">
        <v>-110</v>
      </c>
      <c r="AH6" s="15">
        <v>-105</v>
      </c>
      <c r="AI6" s="15">
        <v>-100</v>
      </c>
      <c r="AJ6" s="15">
        <v>-95</v>
      </c>
      <c r="AK6" s="15">
        <v>-90</v>
      </c>
      <c r="AL6" s="15">
        <v>-85</v>
      </c>
      <c r="AM6" s="15">
        <v>-80</v>
      </c>
      <c r="AN6" s="15">
        <v>-75</v>
      </c>
      <c r="AO6" s="15">
        <v>-70</v>
      </c>
      <c r="AP6" s="15">
        <v>-65</v>
      </c>
      <c r="AQ6" s="15">
        <v>-60</v>
      </c>
      <c r="AR6" s="18">
        <v>-55</v>
      </c>
      <c r="AS6" s="15">
        <v>-50</v>
      </c>
      <c r="AT6" s="15">
        <v>-45</v>
      </c>
      <c r="AU6" s="15">
        <v>-40</v>
      </c>
      <c r="AV6" s="15">
        <v>-35</v>
      </c>
      <c r="AW6" s="15">
        <v>-30</v>
      </c>
      <c r="AX6" s="15">
        <v>-25</v>
      </c>
      <c r="AY6" s="15">
        <v>-20</v>
      </c>
      <c r="AZ6" s="15">
        <v>-15</v>
      </c>
      <c r="BA6" s="15">
        <v>-10</v>
      </c>
      <c r="BB6" s="15">
        <v>-5</v>
      </c>
      <c r="BC6" s="15">
        <v>0</v>
      </c>
      <c r="BD6" s="15">
        <v>5</v>
      </c>
      <c r="BE6" s="15">
        <v>10</v>
      </c>
      <c r="BF6" s="15">
        <v>15</v>
      </c>
      <c r="BG6" s="15">
        <v>20</v>
      </c>
      <c r="BH6" s="15">
        <v>25</v>
      </c>
      <c r="BI6" s="15">
        <v>30</v>
      </c>
      <c r="BJ6" s="15">
        <v>35</v>
      </c>
      <c r="BK6" s="15">
        <v>40</v>
      </c>
      <c r="BL6" s="15">
        <v>45</v>
      </c>
      <c r="BM6" s="15">
        <v>50</v>
      </c>
      <c r="BN6" s="15">
        <v>55</v>
      </c>
      <c r="BO6" s="15">
        <v>60</v>
      </c>
      <c r="BP6" s="15">
        <v>65</v>
      </c>
      <c r="BQ6" s="15">
        <v>70</v>
      </c>
      <c r="BR6" s="15">
        <v>75</v>
      </c>
      <c r="BS6" s="15">
        <v>80</v>
      </c>
      <c r="BT6" s="15">
        <v>85</v>
      </c>
      <c r="BU6" s="15">
        <v>90</v>
      </c>
      <c r="BV6" s="15">
        <v>95</v>
      </c>
      <c r="BW6" s="15">
        <v>100</v>
      </c>
      <c r="BX6" s="15">
        <v>105</v>
      </c>
      <c r="BY6" s="15">
        <v>110</v>
      </c>
      <c r="BZ6" s="15">
        <v>115</v>
      </c>
      <c r="CA6" s="15">
        <v>120</v>
      </c>
      <c r="CB6" s="15">
        <v>125</v>
      </c>
      <c r="CC6" s="15">
        <v>130</v>
      </c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</row>
    <row r="7" spans="1:81" ht="15.75">
      <c r="A7" s="93">
        <v>0</v>
      </c>
      <c r="B7" s="22" t="s">
        <v>16</v>
      </c>
      <c r="C7" s="3"/>
      <c r="Y7" s="5"/>
      <c r="AC7" s="5">
        <v>0</v>
      </c>
      <c r="AD7" s="5">
        <v>0</v>
      </c>
      <c r="AE7" s="5">
        <v>0</v>
      </c>
      <c r="AF7" s="5">
        <v>0</v>
      </c>
      <c r="AG7" s="17">
        <v>10.435445785522461</v>
      </c>
      <c r="AH7" s="5">
        <v>33.27873611450195</v>
      </c>
      <c r="AI7" s="5">
        <v>69.27973175048828</v>
      </c>
      <c r="AJ7" s="5">
        <v>110.77976989746094</v>
      </c>
      <c r="AK7" s="5">
        <v>148.95034790039062</v>
      </c>
      <c r="AL7" s="5">
        <v>175.6712646484375</v>
      </c>
      <c r="AM7" s="5">
        <v>185.258056640625</v>
      </c>
      <c r="AN7" s="5">
        <v>175.6712646484375</v>
      </c>
      <c r="AO7" s="5">
        <v>148.95034790039062</v>
      </c>
      <c r="AP7" s="5">
        <v>110.77976989746094</v>
      </c>
      <c r="AQ7" s="5">
        <v>6.9695353507995605</v>
      </c>
      <c r="AR7" s="17">
        <v>22.213111877441406</v>
      </c>
      <c r="AS7" s="5">
        <v>50.06451416015625</v>
      </c>
      <c r="AT7" s="5">
        <v>85.70797729492188</v>
      </c>
      <c r="AU7" s="5">
        <v>122.98043060302734</v>
      </c>
      <c r="AV7" s="5">
        <v>155.43711853027344</v>
      </c>
      <c r="AW7" s="5">
        <v>177.4659881591797</v>
      </c>
      <c r="AX7" s="5">
        <v>185.258056640625</v>
      </c>
      <c r="AY7" s="5">
        <v>177.4659881591797</v>
      </c>
      <c r="AZ7" s="5">
        <v>155.43711853027344</v>
      </c>
      <c r="BA7" s="5">
        <v>122.98043060302734</v>
      </c>
      <c r="BB7" s="5">
        <v>85.70797729492188</v>
      </c>
      <c r="BC7" s="5">
        <v>50.06451416015625</v>
      </c>
      <c r="BD7" s="5">
        <v>85.70797729492188</v>
      </c>
      <c r="BE7" s="5">
        <v>122.98043060302734</v>
      </c>
      <c r="BF7" s="5">
        <v>155.43711853027344</v>
      </c>
      <c r="BG7" s="5">
        <v>177.4659881591797</v>
      </c>
      <c r="BH7" s="5">
        <v>185.258056640625</v>
      </c>
      <c r="BI7" s="5">
        <v>177.4659881591797</v>
      </c>
      <c r="BJ7" s="5">
        <v>155.43711853027344</v>
      </c>
      <c r="BK7" s="5">
        <v>122.98043060302734</v>
      </c>
      <c r="BL7" s="5">
        <v>85.70797729492188</v>
      </c>
      <c r="BM7" s="5">
        <v>50.06451416015625</v>
      </c>
      <c r="BN7" s="5">
        <v>22.213111877441406</v>
      </c>
      <c r="BO7" s="5">
        <v>6.9695353507995605</v>
      </c>
      <c r="BP7" s="5">
        <v>110.77976989746094</v>
      </c>
      <c r="BQ7" s="5">
        <v>148.95034790039062</v>
      </c>
      <c r="BR7" s="5">
        <v>175.6712646484375</v>
      </c>
      <c r="BS7" s="5">
        <v>185.258056640625</v>
      </c>
      <c r="BT7" s="5">
        <v>175.6712646484375</v>
      </c>
      <c r="BU7" s="5">
        <v>148.95034790039062</v>
      </c>
      <c r="BV7" s="5">
        <v>110.77976989746094</v>
      </c>
      <c r="BW7" s="5">
        <v>69.27973175048828</v>
      </c>
      <c r="BX7" s="5">
        <v>33.27873611450195</v>
      </c>
      <c r="BY7" s="5">
        <v>10.435445785522461</v>
      </c>
      <c r="BZ7" s="5">
        <v>0</v>
      </c>
      <c r="CA7" s="5">
        <v>0</v>
      </c>
      <c r="CB7" s="5">
        <v>0</v>
      </c>
      <c r="CC7" s="5">
        <v>0</v>
      </c>
    </row>
    <row r="8" spans="1:81" ht="15.75">
      <c r="A8" s="93">
        <v>7.5</v>
      </c>
      <c r="B8" s="23" t="s">
        <v>17</v>
      </c>
      <c r="C8" s="14">
        <v>1</v>
      </c>
      <c r="Y8" s="5"/>
      <c r="AC8" s="5">
        <v>0.031830653744029144</v>
      </c>
      <c r="AD8" s="5">
        <v>0.10682893242558608</v>
      </c>
      <c r="AE8" s="5">
        <v>0.4910534812830179</v>
      </c>
      <c r="AF8" s="5">
        <v>3.063569538964438</v>
      </c>
      <c r="AG8" s="17">
        <v>13.833594912097146</v>
      </c>
      <c r="AH8" s="5">
        <v>35.62073600033213</v>
      </c>
      <c r="AI8" s="5">
        <v>67.83292356986126</v>
      </c>
      <c r="AJ8" s="5">
        <v>104.7464017988898</v>
      </c>
      <c r="AK8" s="5">
        <v>138.66636335314885</v>
      </c>
      <c r="AL8" s="5">
        <v>162.40003871366537</v>
      </c>
      <c r="AM8" s="5">
        <v>170.88267644075762</v>
      </c>
      <c r="AN8" s="5">
        <v>162.18453721445633</v>
      </c>
      <c r="AO8" s="5">
        <v>137.2181159082082</v>
      </c>
      <c r="AP8" s="5">
        <v>93.79029581323945</v>
      </c>
      <c r="AQ8" s="5">
        <v>33.399191104125954</v>
      </c>
      <c r="AR8" s="17">
        <v>28.330044638292957</v>
      </c>
      <c r="AS8" s="5">
        <v>50.85338503850814</v>
      </c>
      <c r="AT8" s="5">
        <v>82.52175450130753</v>
      </c>
      <c r="AU8" s="5">
        <v>115.98415874355048</v>
      </c>
      <c r="AV8" s="5">
        <v>145.1791867430738</v>
      </c>
      <c r="AW8" s="5">
        <v>165.00551997783322</v>
      </c>
      <c r="AX8" s="5">
        <v>172.02457764235996</v>
      </c>
      <c r="AY8" s="5">
        <v>165.0289484509303</v>
      </c>
      <c r="AZ8" s="5">
        <v>145.26648618570246</v>
      </c>
      <c r="BA8" s="5">
        <v>116.346879499215</v>
      </c>
      <c r="BB8" s="5">
        <v>84.53582911248878</v>
      </c>
      <c r="BC8" s="5">
        <v>65.00805328507607</v>
      </c>
      <c r="BD8" s="5">
        <v>84.53582911248878</v>
      </c>
      <c r="BE8" s="5">
        <v>116.34687949921505</v>
      </c>
      <c r="BF8" s="5">
        <v>145.26648618570252</v>
      </c>
      <c r="BG8" s="5">
        <v>165.02894845093036</v>
      </c>
      <c r="BH8" s="5">
        <v>172.02457764236</v>
      </c>
      <c r="BI8" s="5">
        <v>165.0055199778332</v>
      </c>
      <c r="BJ8" s="5">
        <v>145.17918674307376</v>
      </c>
      <c r="BK8" s="5">
        <v>115.98415874355048</v>
      </c>
      <c r="BL8" s="5">
        <v>82.52175450130747</v>
      </c>
      <c r="BM8" s="5">
        <v>50.85338503850812</v>
      </c>
      <c r="BN8" s="5">
        <v>28.33004463829297</v>
      </c>
      <c r="BO8" s="5">
        <v>33.39919110412595</v>
      </c>
      <c r="BP8" s="5">
        <v>93.79029581323944</v>
      </c>
      <c r="BQ8" s="5">
        <v>137.21811590820815</v>
      </c>
      <c r="BR8" s="5">
        <v>162.18453721445638</v>
      </c>
      <c r="BS8" s="5">
        <v>170.88267644075754</v>
      </c>
      <c r="BT8" s="5">
        <v>162.40003871366528</v>
      </c>
      <c r="BU8" s="5">
        <v>138.66636335314888</v>
      </c>
      <c r="BV8" s="5">
        <v>104.74640179888978</v>
      </c>
      <c r="BW8" s="5">
        <v>67.83292356986128</v>
      </c>
      <c r="BX8" s="5">
        <v>35.62073600033216</v>
      </c>
      <c r="BY8" s="5">
        <v>13.83359491209715</v>
      </c>
      <c r="BZ8" s="5">
        <v>3.063569538964437</v>
      </c>
      <c r="CA8" s="5">
        <v>0.49105348128301796</v>
      </c>
      <c r="CB8" s="5">
        <v>0.10682893242558614</v>
      </c>
      <c r="CC8" s="5">
        <v>0.03183065374402913</v>
      </c>
    </row>
    <row r="9" spans="1:81" ht="15.75">
      <c r="A9" s="93">
        <v>10</v>
      </c>
      <c r="B9" s="23" t="s">
        <v>17</v>
      </c>
      <c r="C9" s="14">
        <f aca="true" t="shared" si="0" ref="C9:C37">C8+1</f>
        <v>2</v>
      </c>
      <c r="Y9" s="5"/>
      <c r="AC9" s="5">
        <v>0.11208634158696953</v>
      </c>
      <c r="AD9" s="5">
        <v>0.3357794105635532</v>
      </c>
      <c r="AE9" s="5">
        <v>1.2193541455792127</v>
      </c>
      <c r="AF9" s="5">
        <v>4.9077695358413065</v>
      </c>
      <c r="AG9" s="17">
        <v>15.821671810645945</v>
      </c>
      <c r="AH9" s="5">
        <v>36.48110824871821</v>
      </c>
      <c r="AI9" s="5">
        <v>66.02414016666403</v>
      </c>
      <c r="AJ9" s="5">
        <v>99.58828518288263</v>
      </c>
      <c r="AK9" s="5">
        <v>130.366325794143</v>
      </c>
      <c r="AL9" s="5">
        <v>151.87461865007987</v>
      </c>
      <c r="AM9" s="5">
        <v>159.49616623471852</v>
      </c>
      <c r="AN9" s="5">
        <v>151.32141863966203</v>
      </c>
      <c r="AO9" s="5">
        <v>127.58871715214642</v>
      </c>
      <c r="AP9" s="5">
        <v>87.53138913044616</v>
      </c>
      <c r="AQ9" s="5">
        <v>42.651948216746725</v>
      </c>
      <c r="AR9" s="17">
        <v>33.63738876064175</v>
      </c>
      <c r="AS9" s="5">
        <v>51.51177032585657</v>
      </c>
      <c r="AT9" s="5">
        <v>79.75343779054192</v>
      </c>
      <c r="AU9" s="5">
        <v>110.1803195140211</v>
      </c>
      <c r="AV9" s="5">
        <v>136.84645594441602</v>
      </c>
      <c r="AW9" s="5">
        <v>154.98288358883272</v>
      </c>
      <c r="AX9" s="5">
        <v>161.41995951276502</v>
      </c>
      <c r="AY9" s="5">
        <v>155.06501016129943</v>
      </c>
      <c r="AZ9" s="5">
        <v>137.13256930436947</v>
      </c>
      <c r="BA9" s="5">
        <v>111.21573462961248</v>
      </c>
      <c r="BB9" s="5">
        <v>84.11703594681084</v>
      </c>
      <c r="BC9" s="5">
        <v>70.1609398504529</v>
      </c>
      <c r="BD9" s="5">
        <v>84.11703594681086</v>
      </c>
      <c r="BE9" s="5">
        <v>111.21573462961247</v>
      </c>
      <c r="BF9" s="5">
        <v>137.13256930436953</v>
      </c>
      <c r="BG9" s="5">
        <v>155.06501016129945</v>
      </c>
      <c r="BH9" s="5">
        <v>161.41995951276502</v>
      </c>
      <c r="BI9" s="5">
        <v>154.98288358883272</v>
      </c>
      <c r="BJ9" s="5">
        <v>136.84645594441596</v>
      </c>
      <c r="BK9" s="5">
        <v>110.1803195140211</v>
      </c>
      <c r="BL9" s="5">
        <v>79.75343779054192</v>
      </c>
      <c r="BM9" s="5">
        <v>51.51177032585656</v>
      </c>
      <c r="BN9" s="5">
        <v>33.637388760641784</v>
      </c>
      <c r="BO9" s="5">
        <v>42.651948216746725</v>
      </c>
      <c r="BP9" s="5">
        <v>87.53138913044619</v>
      </c>
      <c r="BQ9" s="5">
        <v>127.58871715214642</v>
      </c>
      <c r="BR9" s="5">
        <v>151.32141863966197</v>
      </c>
      <c r="BS9" s="5">
        <v>159.49616623471846</v>
      </c>
      <c r="BT9" s="5">
        <v>151.8746186500798</v>
      </c>
      <c r="BU9" s="5">
        <v>130.36632579414305</v>
      </c>
      <c r="BV9" s="5">
        <v>99.58828518288263</v>
      </c>
      <c r="BW9" s="5">
        <v>66.02414016666394</v>
      </c>
      <c r="BX9" s="5">
        <v>36.48110824871819</v>
      </c>
      <c r="BY9" s="5">
        <v>15.821671810645947</v>
      </c>
      <c r="BZ9" s="5">
        <v>4.907769535841305</v>
      </c>
      <c r="CA9" s="5">
        <v>1.2193541455792127</v>
      </c>
      <c r="CB9" s="5">
        <v>0.33577941056355326</v>
      </c>
      <c r="CC9" s="5">
        <v>0.11208634158696952</v>
      </c>
    </row>
    <row r="10" spans="1:81" ht="15.75">
      <c r="A10" s="93">
        <v>15</v>
      </c>
      <c r="B10" s="23" t="s">
        <v>17</v>
      </c>
      <c r="C10" s="14">
        <f t="shared" si="0"/>
        <v>3</v>
      </c>
      <c r="Y10" s="5"/>
      <c r="AC10" s="5">
        <v>0.5514505470382581</v>
      </c>
      <c r="AD10" s="5">
        <v>1.3409309922948653</v>
      </c>
      <c r="AE10" s="5">
        <v>3.4651390217708364</v>
      </c>
      <c r="AF10" s="5">
        <v>8.852925560977708</v>
      </c>
      <c r="AG10" s="17">
        <v>20.164062515226142</v>
      </c>
      <c r="AH10" s="5">
        <v>38.927736236806325</v>
      </c>
      <c r="AI10" s="5">
        <v>64.14032244626547</v>
      </c>
      <c r="AJ10" s="5">
        <v>92.08371901207876</v>
      </c>
      <c r="AK10" s="5">
        <v>117.47629017602068</v>
      </c>
      <c r="AL10" s="5">
        <v>135.10966456960804</v>
      </c>
      <c r="AM10" s="5">
        <v>141.15292886092837</v>
      </c>
      <c r="AN10" s="5">
        <v>133.83345474872277</v>
      </c>
      <c r="AO10" s="5">
        <v>113.40817675992585</v>
      </c>
      <c r="AP10" s="5">
        <v>83.04642440669608</v>
      </c>
      <c r="AQ10" s="5">
        <v>54.76269753726104</v>
      </c>
      <c r="AR10" s="17">
        <v>45.427210336068164</v>
      </c>
      <c r="AS10" s="5">
        <v>55.989036580289266</v>
      </c>
      <c r="AT10" s="5">
        <v>77.52584804920274</v>
      </c>
      <c r="AU10" s="5">
        <v>102.23469026029738</v>
      </c>
      <c r="AV10" s="5">
        <v>124.32553124069388</v>
      </c>
      <c r="AW10" s="5">
        <v>139.47917920669414</v>
      </c>
      <c r="AX10" s="5">
        <v>144.94829101643384</v>
      </c>
      <c r="AY10" s="5">
        <v>139.8664235892872</v>
      </c>
      <c r="AZ10" s="5">
        <v>125.49673363140553</v>
      </c>
      <c r="BA10" s="5">
        <v>105.50253201392565</v>
      </c>
      <c r="BB10" s="5">
        <v>86.57191234050411</v>
      </c>
      <c r="BC10" s="5">
        <v>78.32588949027306</v>
      </c>
      <c r="BD10" s="5">
        <v>86.5719123405041</v>
      </c>
      <c r="BE10" s="5">
        <v>105.50253201392566</v>
      </c>
      <c r="BF10" s="5">
        <v>125.49673363140549</v>
      </c>
      <c r="BG10" s="5">
        <v>139.86642358928725</v>
      </c>
      <c r="BH10" s="5">
        <v>144.94829101643384</v>
      </c>
      <c r="BI10" s="5">
        <v>139.47917920669425</v>
      </c>
      <c r="BJ10" s="5">
        <v>124.32553124069386</v>
      </c>
      <c r="BK10" s="5">
        <v>102.23469026029733</v>
      </c>
      <c r="BL10" s="5">
        <v>77.5258480492028</v>
      </c>
      <c r="BM10" s="5">
        <v>55.989036580289294</v>
      </c>
      <c r="BN10" s="5">
        <v>45.42721033606815</v>
      </c>
      <c r="BO10" s="5">
        <v>54.76269753726101</v>
      </c>
      <c r="BP10" s="5">
        <v>83.0464244066961</v>
      </c>
      <c r="BQ10" s="5">
        <v>113.40817675992578</v>
      </c>
      <c r="BR10" s="5">
        <v>133.83345474872291</v>
      </c>
      <c r="BS10" s="5">
        <v>141.15292886092848</v>
      </c>
      <c r="BT10" s="5">
        <v>135.10966456960801</v>
      </c>
      <c r="BU10" s="5">
        <v>117.47629017602065</v>
      </c>
      <c r="BV10" s="5">
        <v>92.0837190120788</v>
      </c>
      <c r="BW10" s="5">
        <v>64.14032244626549</v>
      </c>
      <c r="BX10" s="5">
        <v>38.92773623680632</v>
      </c>
      <c r="BY10" s="5">
        <v>20.164062515226142</v>
      </c>
      <c r="BZ10" s="5">
        <v>8.852925560977717</v>
      </c>
      <c r="CA10" s="5">
        <v>3.4651390217708364</v>
      </c>
      <c r="CB10" s="5">
        <v>1.3409309922948651</v>
      </c>
      <c r="CC10" s="5">
        <v>0.5514505470382584</v>
      </c>
    </row>
    <row r="11" spans="1:81" ht="15.75">
      <c r="A11" s="93">
        <v>20</v>
      </c>
      <c r="B11" s="23" t="s">
        <v>17</v>
      </c>
      <c r="C11" s="14">
        <f t="shared" si="0"/>
        <v>4</v>
      </c>
      <c r="Y11" s="5"/>
      <c r="AC11" s="5">
        <v>1.4369527456092746</v>
      </c>
      <c r="AD11" s="5">
        <v>2.9735995319377113</v>
      </c>
      <c r="AE11" s="5">
        <v>6.228161612002399</v>
      </c>
      <c r="AF11" s="5">
        <v>12.663309996032778</v>
      </c>
      <c r="AG11" s="17">
        <v>23.87758642285856</v>
      </c>
      <c r="AH11" s="5">
        <v>40.58880055021</v>
      </c>
      <c r="AI11" s="5">
        <v>61.7753248488024</v>
      </c>
      <c r="AJ11" s="5">
        <v>84.573824910423</v>
      </c>
      <c r="AK11" s="5">
        <v>104.99342352668235</v>
      </c>
      <c r="AL11" s="5">
        <v>119.03287838209194</v>
      </c>
      <c r="AM11" s="5">
        <v>123.70274680862747</v>
      </c>
      <c r="AN11" s="5">
        <v>117.70907619519951</v>
      </c>
      <c r="AO11" s="5">
        <v>101.95027409247689</v>
      </c>
      <c r="AP11" s="5">
        <v>80.54836742912835</v>
      </c>
      <c r="AQ11" s="5">
        <v>61.869099652351096</v>
      </c>
      <c r="AR11" s="17">
        <v>54.63034441031875</v>
      </c>
      <c r="AS11" s="5">
        <v>60.83648749254116</v>
      </c>
      <c r="AT11" s="5">
        <v>76.27955641442637</v>
      </c>
      <c r="AU11" s="5">
        <v>95.23324718284876</v>
      </c>
      <c r="AV11" s="5">
        <v>112.69520296278117</v>
      </c>
      <c r="AW11" s="5">
        <v>124.88489551162235</v>
      </c>
      <c r="AX11" s="5">
        <v>129.46888252051207</v>
      </c>
      <c r="AY11" s="5">
        <v>125.80448410690329</v>
      </c>
      <c r="AZ11" s="5">
        <v>115.15283030355721</v>
      </c>
      <c r="BA11" s="5">
        <v>100.83521919705831</v>
      </c>
      <c r="BB11" s="5">
        <v>88.14053328613107</v>
      </c>
      <c r="BC11" s="5">
        <v>82.96620413247359</v>
      </c>
      <c r="BD11" s="5">
        <v>88.14053328613112</v>
      </c>
      <c r="BE11" s="5">
        <v>100.83521919705834</v>
      </c>
      <c r="BF11" s="5">
        <v>115.15283030355724</v>
      </c>
      <c r="BG11" s="5">
        <v>125.80448410690326</v>
      </c>
      <c r="BH11" s="5">
        <v>129.46888252051204</v>
      </c>
      <c r="BI11" s="5">
        <v>124.88489551162239</v>
      </c>
      <c r="BJ11" s="5">
        <v>112.69520296278118</v>
      </c>
      <c r="BK11" s="5">
        <v>95.23324718284881</v>
      </c>
      <c r="BL11" s="5">
        <v>76.27955641442638</v>
      </c>
      <c r="BM11" s="5">
        <v>60.83648749254116</v>
      </c>
      <c r="BN11" s="5">
        <v>54.63034441031873</v>
      </c>
      <c r="BO11" s="5">
        <v>61.86909965235109</v>
      </c>
      <c r="BP11" s="5">
        <v>80.54836742912839</v>
      </c>
      <c r="BQ11" s="5">
        <v>101.95027409247683</v>
      </c>
      <c r="BR11" s="5">
        <v>117.70907619519954</v>
      </c>
      <c r="BS11" s="5">
        <v>123.70274680862751</v>
      </c>
      <c r="BT11" s="5">
        <v>119.03287838209194</v>
      </c>
      <c r="BU11" s="5">
        <v>104.99342352668239</v>
      </c>
      <c r="BV11" s="5">
        <v>84.57382491042306</v>
      </c>
      <c r="BW11" s="5">
        <v>61.775324848802406</v>
      </c>
      <c r="BX11" s="5">
        <v>40.58880055021004</v>
      </c>
      <c r="BY11" s="5">
        <v>23.877586422858556</v>
      </c>
      <c r="BZ11" s="5">
        <v>12.663309996032776</v>
      </c>
      <c r="CA11" s="5">
        <v>6.228161612002397</v>
      </c>
      <c r="CB11" s="5">
        <v>2.9735995319377087</v>
      </c>
      <c r="CC11" s="5">
        <v>1.436952745609274</v>
      </c>
    </row>
    <row r="12" spans="1:81" ht="15.75">
      <c r="A12" s="93">
        <v>25</v>
      </c>
      <c r="B12" s="23" t="s">
        <v>17</v>
      </c>
      <c r="C12" s="14">
        <f t="shared" si="0"/>
        <v>5</v>
      </c>
      <c r="Y12" s="5"/>
      <c r="AC12" s="5">
        <v>2.685673240052611</v>
      </c>
      <c r="AD12" s="5">
        <v>4.928957677831241</v>
      </c>
      <c r="AE12" s="5">
        <v>8.990050199592103</v>
      </c>
      <c r="AF12" s="5">
        <v>15.889583963295818</v>
      </c>
      <c r="AG12" s="17">
        <v>26.538546116741273</v>
      </c>
      <c r="AH12" s="5">
        <v>41.14491879148444</v>
      </c>
      <c r="AI12" s="5">
        <v>58.73077975114502</v>
      </c>
      <c r="AJ12" s="5">
        <v>77.09323809970041</v>
      </c>
      <c r="AK12" s="5">
        <v>93.27011126246431</v>
      </c>
      <c r="AL12" s="5">
        <v>104.30498988433115</v>
      </c>
      <c r="AM12" s="5">
        <v>108.02830347321598</v>
      </c>
      <c r="AN12" s="5">
        <v>103.6904767671655</v>
      </c>
      <c r="AO12" s="5">
        <v>92.47858012667831</v>
      </c>
      <c r="AP12" s="5">
        <v>77.93833627594216</v>
      </c>
      <c r="AQ12" s="5">
        <v>65.57868150501947</v>
      </c>
      <c r="AR12" s="17">
        <v>60.47361119424226</v>
      </c>
      <c r="AS12" s="5">
        <v>64.3057460810845</v>
      </c>
      <c r="AT12" s="5">
        <v>75.07539054972266</v>
      </c>
      <c r="AU12" s="5">
        <v>89.00959089190684</v>
      </c>
      <c r="AV12" s="5">
        <v>102.25775840148475</v>
      </c>
      <c r="AW12" s="5">
        <v>111.73969440307381</v>
      </c>
      <c r="AX12" s="5">
        <v>115.55631427249949</v>
      </c>
      <c r="AY12" s="5">
        <v>113.2419580479755</v>
      </c>
      <c r="AZ12" s="5">
        <v>105.90794671670403</v>
      </c>
      <c r="BA12" s="5">
        <v>96.2104865629168</v>
      </c>
      <c r="BB12" s="5">
        <v>87.91070443524241</v>
      </c>
      <c r="BC12" s="5">
        <v>84.62613257221061</v>
      </c>
      <c r="BD12" s="5">
        <v>87.91070443524241</v>
      </c>
      <c r="BE12" s="5">
        <v>96.21048656291681</v>
      </c>
      <c r="BF12" s="5">
        <v>105.90794671670402</v>
      </c>
      <c r="BG12" s="5">
        <v>113.24195804797553</v>
      </c>
      <c r="BH12" s="5">
        <v>115.5563142724995</v>
      </c>
      <c r="BI12" s="5">
        <v>111.73969440307387</v>
      </c>
      <c r="BJ12" s="5">
        <v>102.25775840148476</v>
      </c>
      <c r="BK12" s="5">
        <v>89.00959089190684</v>
      </c>
      <c r="BL12" s="5">
        <v>75.07539054972271</v>
      </c>
      <c r="BM12" s="5">
        <v>64.30574608108445</v>
      </c>
      <c r="BN12" s="5">
        <v>60.47361119424228</v>
      </c>
      <c r="BO12" s="5">
        <v>65.5786815050195</v>
      </c>
      <c r="BP12" s="5">
        <v>77.9383362759422</v>
      </c>
      <c r="BQ12" s="5">
        <v>92.47858012667827</v>
      </c>
      <c r="BR12" s="5">
        <v>103.69047676716556</v>
      </c>
      <c r="BS12" s="5">
        <v>108.02830347321598</v>
      </c>
      <c r="BT12" s="5">
        <v>104.30498988433114</v>
      </c>
      <c r="BU12" s="5">
        <v>93.27011126246431</v>
      </c>
      <c r="BV12" s="5">
        <v>77.09323809970041</v>
      </c>
      <c r="BW12" s="5">
        <v>58.73077975114505</v>
      </c>
      <c r="BX12" s="5">
        <v>41.14491879148446</v>
      </c>
      <c r="BY12" s="5">
        <v>26.538546116741266</v>
      </c>
      <c r="BZ12" s="5">
        <v>15.889583963295818</v>
      </c>
      <c r="CA12" s="5">
        <v>8.990050199592105</v>
      </c>
      <c r="CB12" s="5">
        <v>4.928957677831242</v>
      </c>
      <c r="CC12" s="5">
        <v>2.685673240052608</v>
      </c>
    </row>
    <row r="13" spans="1:81" ht="15.75">
      <c r="A13" s="93">
        <v>30</v>
      </c>
      <c r="B13" s="23" t="s">
        <v>17</v>
      </c>
      <c r="C13" s="14">
        <f t="shared" si="0"/>
        <v>6</v>
      </c>
      <c r="Y13" s="5"/>
      <c r="AC13" s="5">
        <v>4.123492008290729</v>
      </c>
      <c r="AD13" s="5">
        <v>6.910600413745118</v>
      </c>
      <c r="AE13" s="5">
        <v>11.428009940099654</v>
      </c>
      <c r="AF13" s="5">
        <v>18.343050795495248</v>
      </c>
      <c r="AG13" s="17">
        <v>28.12736207836076</v>
      </c>
      <c r="AH13" s="5">
        <v>40.70478718024963</v>
      </c>
      <c r="AI13" s="5">
        <v>55.19048663678472</v>
      </c>
      <c r="AJ13" s="5">
        <v>69.89897683653601</v>
      </c>
      <c r="AK13" s="5">
        <v>82.66518267347863</v>
      </c>
      <c r="AL13" s="5">
        <v>91.37610980515332</v>
      </c>
      <c r="AM13" s="5">
        <v>94.55016896412556</v>
      </c>
      <c r="AN13" s="5">
        <v>91.83793771207259</v>
      </c>
      <c r="AO13" s="5">
        <v>84.37149774366237</v>
      </c>
      <c r="AP13" s="5">
        <v>74.81824163232614</v>
      </c>
      <c r="AQ13" s="5">
        <v>66.78755013960425</v>
      </c>
      <c r="AR13" s="17">
        <v>63.421859949080584</v>
      </c>
      <c r="AS13" s="5">
        <v>65.95867178140041</v>
      </c>
      <c r="AT13" s="5">
        <v>73.41592478114856</v>
      </c>
      <c r="AU13" s="5">
        <v>83.39983009057306</v>
      </c>
      <c r="AV13" s="5">
        <v>93.15990299148793</v>
      </c>
      <c r="AW13" s="5">
        <v>100.35720759156817</v>
      </c>
      <c r="AX13" s="5">
        <v>103.52404442943732</v>
      </c>
      <c r="AY13" s="5">
        <v>102.31819903363136</v>
      </c>
      <c r="AZ13" s="5">
        <v>97.60785826119347</v>
      </c>
      <c r="BA13" s="5">
        <v>91.33619246706186</v>
      </c>
      <c r="BB13" s="5">
        <v>86.0441099797961</v>
      </c>
      <c r="BC13" s="5">
        <v>83.97647952135276</v>
      </c>
      <c r="BD13" s="5">
        <v>86.04410997979613</v>
      </c>
      <c r="BE13" s="5">
        <v>91.33619246706186</v>
      </c>
      <c r="BF13" s="5">
        <v>97.60785826119348</v>
      </c>
      <c r="BG13" s="5">
        <v>102.3181990336314</v>
      </c>
      <c r="BH13" s="5">
        <v>103.52404442943732</v>
      </c>
      <c r="BI13" s="5">
        <v>100.35720759156808</v>
      </c>
      <c r="BJ13" s="5">
        <v>93.15990299148795</v>
      </c>
      <c r="BK13" s="5">
        <v>83.39983009057303</v>
      </c>
      <c r="BL13" s="5">
        <v>73.41592478114859</v>
      </c>
      <c r="BM13" s="5">
        <v>65.95867178140044</v>
      </c>
      <c r="BN13" s="5">
        <v>63.42185994908059</v>
      </c>
      <c r="BO13" s="5">
        <v>66.78755013960424</v>
      </c>
      <c r="BP13" s="5">
        <v>74.81824163232619</v>
      </c>
      <c r="BQ13" s="5">
        <v>84.3714977436624</v>
      </c>
      <c r="BR13" s="5">
        <v>91.83793771207263</v>
      </c>
      <c r="BS13" s="5">
        <v>94.55016896412553</v>
      </c>
      <c r="BT13" s="5">
        <v>91.3761098051533</v>
      </c>
      <c r="BU13" s="5">
        <v>82.66518267347864</v>
      </c>
      <c r="BV13" s="5">
        <v>69.89897683653602</v>
      </c>
      <c r="BW13" s="5">
        <v>55.190486636784705</v>
      </c>
      <c r="BX13" s="5">
        <v>40.704787180249646</v>
      </c>
      <c r="BY13" s="5">
        <v>28.127362078360758</v>
      </c>
      <c r="BZ13" s="5">
        <v>18.34305079549525</v>
      </c>
      <c r="CA13" s="5">
        <v>11.428009940099658</v>
      </c>
      <c r="CB13" s="5">
        <v>6.910600413745115</v>
      </c>
      <c r="CC13" s="5">
        <v>4.123492008290729</v>
      </c>
    </row>
    <row r="14" spans="1:81" ht="15.75">
      <c r="A14" s="93">
        <v>35</v>
      </c>
      <c r="B14" s="23" t="s">
        <v>17</v>
      </c>
      <c r="C14" s="14">
        <f t="shared" si="0"/>
        <v>7</v>
      </c>
      <c r="Y14" s="5"/>
      <c r="AC14" s="5">
        <v>5.581313288830571</v>
      </c>
      <c r="AD14" s="5">
        <v>8.715747497822216</v>
      </c>
      <c r="AE14" s="5">
        <v>13.393655606951071</v>
      </c>
      <c r="AF14" s="5">
        <v>20.023227502603447</v>
      </c>
      <c r="AG14" s="17">
        <v>28.805442428471768</v>
      </c>
      <c r="AH14" s="5">
        <v>39.526021964934145</v>
      </c>
      <c r="AI14" s="5">
        <v>51.421361808396306</v>
      </c>
      <c r="AJ14" s="5">
        <v>63.21374428169271</v>
      </c>
      <c r="AK14" s="5">
        <v>73.34239189206217</v>
      </c>
      <c r="AL14" s="5">
        <v>80.33551460175326</v>
      </c>
      <c r="AM14" s="5">
        <v>83.22310287750608</v>
      </c>
      <c r="AN14" s="5">
        <v>81.88872378343787</v>
      </c>
      <c r="AO14" s="5">
        <v>77.26453947348304</v>
      </c>
      <c r="AP14" s="5">
        <v>71.24777936603344</v>
      </c>
      <c r="AQ14" s="5">
        <v>66.21127251371854</v>
      </c>
      <c r="AR14" s="17">
        <v>64.16616243974863</v>
      </c>
      <c r="AS14" s="5">
        <v>65.98802411814683</v>
      </c>
      <c r="AT14" s="5">
        <v>71.1837178235014</v>
      </c>
      <c r="AU14" s="5">
        <v>78.25479320068023</v>
      </c>
      <c r="AV14" s="5">
        <v>85.32434702587902</v>
      </c>
      <c r="AW14" s="5">
        <v>90.71135708751983</v>
      </c>
      <c r="AX14" s="5">
        <v>93.33373082097086</v>
      </c>
      <c r="AY14" s="5">
        <v>92.93393819532895</v>
      </c>
      <c r="AZ14" s="5">
        <v>90.12867608308595</v>
      </c>
      <c r="BA14" s="5">
        <v>86.25526629062311</v>
      </c>
      <c r="BB14" s="5">
        <v>82.97979514514464</v>
      </c>
      <c r="BC14" s="5">
        <v>81.70417037745875</v>
      </c>
      <c r="BD14" s="5">
        <v>82.9797951451446</v>
      </c>
      <c r="BE14" s="5">
        <v>86.25526629062314</v>
      </c>
      <c r="BF14" s="5">
        <v>90.12867608308594</v>
      </c>
      <c r="BG14" s="5">
        <v>92.93393819532895</v>
      </c>
      <c r="BH14" s="5">
        <v>93.33373082097084</v>
      </c>
      <c r="BI14" s="5">
        <v>90.71135708751984</v>
      </c>
      <c r="BJ14" s="5">
        <v>85.32434702587904</v>
      </c>
      <c r="BK14" s="5">
        <v>78.25479320068021</v>
      </c>
      <c r="BL14" s="5">
        <v>71.18371782350142</v>
      </c>
      <c r="BM14" s="5">
        <v>65.98802411814684</v>
      </c>
      <c r="BN14" s="5">
        <v>64.16616243974866</v>
      </c>
      <c r="BO14" s="5">
        <v>66.21127251371855</v>
      </c>
      <c r="BP14" s="5">
        <v>71.2477793660334</v>
      </c>
      <c r="BQ14" s="5">
        <v>77.26453947348304</v>
      </c>
      <c r="BR14" s="5">
        <v>81.88872378343794</v>
      </c>
      <c r="BS14" s="5">
        <v>83.2231028775061</v>
      </c>
      <c r="BT14" s="5">
        <v>80.33551460175315</v>
      </c>
      <c r="BU14" s="5">
        <v>73.34239189206218</v>
      </c>
      <c r="BV14" s="5">
        <v>63.213744281692726</v>
      </c>
      <c r="BW14" s="5">
        <v>51.4213618083963</v>
      </c>
      <c r="BX14" s="5">
        <v>39.52602196493414</v>
      </c>
      <c r="BY14" s="5">
        <v>28.805442428471775</v>
      </c>
      <c r="BZ14" s="5">
        <v>20.023227502603444</v>
      </c>
      <c r="CA14" s="5">
        <v>13.39365560695108</v>
      </c>
      <c r="CB14" s="5">
        <v>8.715747497822212</v>
      </c>
      <c r="CC14" s="5">
        <v>5.581313288830572</v>
      </c>
    </row>
    <row r="15" spans="1:81" ht="15.75">
      <c r="A15" s="93">
        <v>40</v>
      </c>
      <c r="B15" s="23" t="s">
        <v>17</v>
      </c>
      <c r="C15" s="14">
        <f t="shared" si="0"/>
        <v>8</v>
      </c>
      <c r="Y15" s="5"/>
      <c r="AC15" s="5">
        <v>6.936414178707544</v>
      </c>
      <c r="AD15" s="5">
        <v>10.238335965667163</v>
      </c>
      <c r="AE15" s="5">
        <v>14.85972509731336</v>
      </c>
      <c r="AF15" s="5">
        <v>21.02976994887864</v>
      </c>
      <c r="AG15" s="17">
        <v>28.79113101072504</v>
      </c>
      <c r="AH15" s="5">
        <v>37.87918820854392</v>
      </c>
      <c r="AI15" s="5">
        <v>47.65911420927463</v>
      </c>
      <c r="AJ15" s="5">
        <v>57.17234101357723</v>
      </c>
      <c r="AK15" s="5">
        <v>65.3060981805853</v>
      </c>
      <c r="AL15" s="5">
        <v>71.05269998729818</v>
      </c>
      <c r="AM15" s="5">
        <v>73.7925921839292</v>
      </c>
      <c r="AN15" s="5">
        <v>73.52342054199953</v>
      </c>
      <c r="AO15" s="5">
        <v>70.95620950844298</v>
      </c>
      <c r="AP15" s="5">
        <v>67.40473953755426</v>
      </c>
      <c r="AQ15" s="5">
        <v>64.4350833473122</v>
      </c>
      <c r="AR15" s="17">
        <v>63.35818398263164</v>
      </c>
      <c r="AS15" s="5">
        <v>64.7855527732506</v>
      </c>
      <c r="AT15" s="5">
        <v>68.47060196325499</v>
      </c>
      <c r="AU15" s="5">
        <v>73.48250224488415</v>
      </c>
      <c r="AV15" s="5">
        <v>78.57769114441348</v>
      </c>
      <c r="AW15" s="5">
        <v>82.59519335153058</v>
      </c>
      <c r="AX15" s="5">
        <v>84.76638815045285</v>
      </c>
      <c r="AY15" s="5">
        <v>84.89465893450958</v>
      </c>
      <c r="AZ15" s="5">
        <v>83.3866723880291</v>
      </c>
      <c r="BA15" s="5">
        <v>81.12278559596257</v>
      </c>
      <c r="BB15" s="5">
        <v>79.17174718801786</v>
      </c>
      <c r="BC15" s="5">
        <v>78.40862399822325</v>
      </c>
      <c r="BD15" s="5">
        <v>79.17174718801787</v>
      </c>
      <c r="BE15" s="5">
        <v>81.12278559596253</v>
      </c>
      <c r="BF15" s="5">
        <v>83.38667238802914</v>
      </c>
      <c r="BG15" s="5">
        <v>84.8946589345096</v>
      </c>
      <c r="BH15" s="5">
        <v>84.76638815045281</v>
      </c>
      <c r="BI15" s="5">
        <v>82.59519335153055</v>
      </c>
      <c r="BJ15" s="5">
        <v>78.57769114441349</v>
      </c>
      <c r="BK15" s="5">
        <v>73.48250224488415</v>
      </c>
      <c r="BL15" s="5">
        <v>68.47060196325505</v>
      </c>
      <c r="BM15" s="5">
        <v>64.78555277325059</v>
      </c>
      <c r="BN15" s="5">
        <v>63.35818398263162</v>
      </c>
      <c r="BO15" s="5">
        <v>64.4350833473122</v>
      </c>
      <c r="BP15" s="5">
        <v>67.40473953755438</v>
      </c>
      <c r="BQ15" s="5">
        <v>70.956209508443</v>
      </c>
      <c r="BR15" s="5">
        <v>73.52342054199957</v>
      </c>
      <c r="BS15" s="5">
        <v>73.7925921839292</v>
      </c>
      <c r="BT15" s="5">
        <v>71.05269998729817</v>
      </c>
      <c r="BU15" s="5">
        <v>65.3060981805853</v>
      </c>
      <c r="BV15" s="5">
        <v>57.17234101357724</v>
      </c>
      <c r="BW15" s="5">
        <v>47.65911420927462</v>
      </c>
      <c r="BX15" s="5">
        <v>37.87918820854394</v>
      </c>
      <c r="BY15" s="5">
        <v>28.791131010725035</v>
      </c>
      <c r="BZ15" s="5">
        <v>21.02976994887863</v>
      </c>
      <c r="CA15" s="5">
        <v>14.859725097313362</v>
      </c>
      <c r="CB15" s="5">
        <v>10.238335965667167</v>
      </c>
      <c r="CC15" s="5">
        <v>6.93641417870754</v>
      </c>
    </row>
    <row r="16" spans="1:81" ht="15.75">
      <c r="A16" s="93">
        <v>45</v>
      </c>
      <c r="B16" s="23" t="s">
        <v>17</v>
      </c>
      <c r="C16" s="14">
        <f t="shared" si="0"/>
        <v>9</v>
      </c>
      <c r="Y16" s="5"/>
      <c r="AC16" s="5">
        <v>8.11787651145418</v>
      </c>
      <c r="AD16" s="5">
        <v>11.444885814260966</v>
      </c>
      <c r="AE16" s="5">
        <v>15.868017105537465</v>
      </c>
      <c r="AF16" s="5">
        <v>21.498981258131828</v>
      </c>
      <c r="AG16" s="17">
        <v>28.29458206076658</v>
      </c>
      <c r="AH16" s="5">
        <v>35.9887937264109</v>
      </c>
      <c r="AI16" s="5">
        <v>44.06860514912418</v>
      </c>
      <c r="AJ16" s="5">
        <v>51.82144553478362</v>
      </c>
      <c r="AK16" s="5">
        <v>58.45967752330288</v>
      </c>
      <c r="AL16" s="5">
        <v>63.2994568356688</v>
      </c>
      <c r="AM16" s="5">
        <v>65.94904231892963</v>
      </c>
      <c r="AN16" s="5">
        <v>66.45110758851109</v>
      </c>
      <c r="AO16" s="5">
        <v>65.32457818285151</v>
      </c>
      <c r="AP16" s="5">
        <v>63.466539353165075</v>
      </c>
      <c r="AQ16" s="5">
        <v>61.91411983089077</v>
      </c>
      <c r="AR16" s="17">
        <v>61.5316661743649</v>
      </c>
      <c r="AS16" s="5">
        <v>62.74510596560123</v>
      </c>
      <c r="AT16" s="5">
        <v>65.43693879276333</v>
      </c>
      <c r="AU16" s="5">
        <v>69.03394012605226</v>
      </c>
      <c r="AV16" s="5">
        <v>72.7292954392672</v>
      </c>
      <c r="AW16" s="5">
        <v>75.74373623679993</v>
      </c>
      <c r="AX16" s="5">
        <v>77.54610824234308</v>
      </c>
      <c r="AY16" s="5">
        <v>77.98597794903401</v>
      </c>
      <c r="AZ16" s="5">
        <v>77.3152858984034</v>
      </c>
      <c r="BA16" s="5">
        <v>76.09346229790792</v>
      </c>
      <c r="BB16" s="5">
        <v>74.9929844403147</v>
      </c>
      <c r="BC16" s="5">
        <v>74.55681906933677</v>
      </c>
      <c r="BD16" s="5">
        <v>74.99298444031467</v>
      </c>
      <c r="BE16" s="5">
        <v>76.09346229790789</v>
      </c>
      <c r="BF16" s="5">
        <v>77.31528589840345</v>
      </c>
      <c r="BG16" s="5">
        <v>77.98597794903398</v>
      </c>
      <c r="BH16" s="5">
        <v>77.54610824234307</v>
      </c>
      <c r="BI16" s="5">
        <v>75.74373623679988</v>
      </c>
      <c r="BJ16" s="5">
        <v>72.72929543926715</v>
      </c>
      <c r="BK16" s="5">
        <v>69.03394012605236</v>
      </c>
      <c r="BL16" s="5">
        <v>65.43693879276331</v>
      </c>
      <c r="BM16" s="5">
        <v>62.745105965601226</v>
      </c>
      <c r="BN16" s="5">
        <v>61.5316661743649</v>
      </c>
      <c r="BO16" s="5">
        <v>61.91411983089075</v>
      </c>
      <c r="BP16" s="5">
        <v>63.46653935316505</v>
      </c>
      <c r="BQ16" s="5">
        <v>65.32457818285151</v>
      </c>
      <c r="BR16" s="5">
        <v>66.45110758851106</v>
      </c>
      <c r="BS16" s="5">
        <v>65.94904231892956</v>
      </c>
      <c r="BT16" s="5">
        <v>63.29945683566881</v>
      </c>
      <c r="BU16" s="5">
        <v>58.45967752330286</v>
      </c>
      <c r="BV16" s="5">
        <v>51.82144553478364</v>
      </c>
      <c r="BW16" s="5">
        <v>44.06860514912417</v>
      </c>
      <c r="BX16" s="5">
        <v>35.98879372641088</v>
      </c>
      <c r="BY16" s="5">
        <v>28.29458206076658</v>
      </c>
      <c r="BZ16" s="5">
        <v>21.498981258131835</v>
      </c>
      <c r="CA16" s="5">
        <v>15.868017105537461</v>
      </c>
      <c r="CB16" s="5">
        <v>11.444885814260967</v>
      </c>
      <c r="CC16" s="5">
        <v>8.117876511454185</v>
      </c>
    </row>
    <row r="17" spans="1:81" ht="15.75">
      <c r="A17" s="93">
        <v>50</v>
      </c>
      <c r="B17" s="23" t="s">
        <v>17</v>
      </c>
      <c r="C17" s="14">
        <f t="shared" si="0"/>
        <v>10</v>
      </c>
      <c r="Y17" s="5"/>
      <c r="AC17" s="5">
        <v>9.096669299680174</v>
      </c>
      <c r="AD17" s="5">
        <v>12.347225325660613</v>
      </c>
      <c r="AE17" s="5">
        <v>16.491079221256104</v>
      </c>
      <c r="AF17" s="5">
        <v>21.56670615589775</v>
      </c>
      <c r="AG17" s="17">
        <v>27.48999647407962</v>
      </c>
      <c r="AH17" s="5">
        <v>34.017909361005664</v>
      </c>
      <c r="AI17" s="5">
        <v>40.74437011519266</v>
      </c>
      <c r="AJ17" s="5">
        <v>47.143100619113696</v>
      </c>
      <c r="AK17" s="5">
        <v>52.65824058540787</v>
      </c>
      <c r="AL17" s="5">
        <v>56.82633851975693</v>
      </c>
      <c r="AM17" s="5">
        <v>59.39902281274734</v>
      </c>
      <c r="AN17" s="5">
        <v>60.42890268618004</v>
      </c>
      <c r="AO17" s="5">
        <v>60.284228617196206</v>
      </c>
      <c r="AP17" s="5">
        <v>59.57270570731229</v>
      </c>
      <c r="AQ17" s="5">
        <v>58.98323432354989</v>
      </c>
      <c r="AR17" s="17">
        <v>59.090462534834344</v>
      </c>
      <c r="AS17" s="5">
        <v>60.19181104051266</v>
      </c>
      <c r="AT17" s="5">
        <v>62.23862970504539</v>
      </c>
      <c r="AU17" s="5">
        <v>64.88220662474</v>
      </c>
      <c r="AV17" s="5">
        <v>67.60776440584935</v>
      </c>
      <c r="AW17" s="5">
        <v>69.90301499817033</v>
      </c>
      <c r="AX17" s="5">
        <v>71.4080643553819</v>
      </c>
      <c r="AY17" s="5">
        <v>72.00850394709644</v>
      </c>
      <c r="AZ17" s="5">
        <v>71.85140654930944</v>
      </c>
      <c r="BA17" s="5">
        <v>71.28145956246367</v>
      </c>
      <c r="BB17" s="5">
        <v>70.71391792339455</v>
      </c>
      <c r="BC17" s="5">
        <v>70.48232151157542</v>
      </c>
      <c r="BD17" s="5">
        <v>70.71391792339456</v>
      </c>
      <c r="BE17" s="5">
        <v>71.28145956246364</v>
      </c>
      <c r="BF17" s="5">
        <v>71.85140654930944</v>
      </c>
      <c r="BG17" s="5">
        <v>72.00850394709644</v>
      </c>
      <c r="BH17" s="5">
        <v>71.40806435538191</v>
      </c>
      <c r="BI17" s="5">
        <v>69.9030149981703</v>
      </c>
      <c r="BJ17" s="5">
        <v>67.60776440584938</v>
      </c>
      <c r="BK17" s="5">
        <v>64.88220662473998</v>
      </c>
      <c r="BL17" s="5">
        <v>62.23862970504538</v>
      </c>
      <c r="BM17" s="5">
        <v>60.19181104051265</v>
      </c>
      <c r="BN17" s="5">
        <v>59.0904625348343</v>
      </c>
      <c r="BO17" s="5">
        <v>58.983234323549894</v>
      </c>
      <c r="BP17" s="5">
        <v>59.57270570731231</v>
      </c>
      <c r="BQ17" s="5">
        <v>60.28422861719618</v>
      </c>
      <c r="BR17" s="5">
        <v>60.42890268618004</v>
      </c>
      <c r="BS17" s="5">
        <v>59.39902281274733</v>
      </c>
      <c r="BT17" s="5">
        <v>56.826338519756945</v>
      </c>
      <c r="BU17" s="5">
        <v>52.65824058540787</v>
      </c>
      <c r="BV17" s="5">
        <v>47.14310061911368</v>
      </c>
      <c r="BW17" s="5">
        <v>40.744370115192666</v>
      </c>
      <c r="BX17" s="5">
        <v>34.01790936100566</v>
      </c>
      <c r="BY17" s="5">
        <v>27.489996474079632</v>
      </c>
      <c r="BZ17" s="5">
        <v>21.566706155897727</v>
      </c>
      <c r="CA17" s="5">
        <v>16.49107922125611</v>
      </c>
      <c r="CB17" s="5">
        <v>12.347225325660615</v>
      </c>
      <c r="CC17" s="5">
        <v>9.096669299680174</v>
      </c>
    </row>
    <row r="18" spans="1:81" ht="15.75">
      <c r="A18" s="93">
        <v>55</v>
      </c>
      <c r="B18" s="23" t="s">
        <v>17</v>
      </c>
      <c r="C18" s="14">
        <f t="shared" si="0"/>
        <v>11</v>
      </c>
      <c r="Y18" s="5"/>
      <c r="AC18" s="5">
        <v>9.872191532884921</v>
      </c>
      <c r="AD18" s="5">
        <v>12.980717511424025</v>
      </c>
      <c r="AE18" s="5">
        <v>16.80838058890691</v>
      </c>
      <c r="AF18" s="5">
        <v>21.350687041912654</v>
      </c>
      <c r="AG18" s="17">
        <v>26.50916695947052</v>
      </c>
      <c r="AH18" s="5">
        <v>32.07348352038536</v>
      </c>
      <c r="AI18" s="5">
        <v>37.72676035483545</v>
      </c>
      <c r="AJ18" s="5">
        <v>43.081549481193946</v>
      </c>
      <c r="AK18" s="5">
        <v>47.7450466682981</v>
      </c>
      <c r="AL18" s="5">
        <v>51.40151081998647</v>
      </c>
      <c r="AM18" s="5">
        <v>53.89112740504067</v>
      </c>
      <c r="AN18" s="5">
        <v>55.260961102719804</v>
      </c>
      <c r="AO18" s="5">
        <v>55.76719363156978</v>
      </c>
      <c r="AP18" s="5">
        <v>55.81945783172692</v>
      </c>
      <c r="AQ18" s="5">
        <v>55.87662659877016</v>
      </c>
      <c r="AR18" s="17">
        <v>56.32342223559428</v>
      </c>
      <c r="AS18" s="5">
        <v>57.36866254123084</v>
      </c>
      <c r="AT18" s="5">
        <v>59.00016772259392</v>
      </c>
      <c r="AU18" s="5">
        <v>61.009421006940826</v>
      </c>
      <c r="AV18" s="5">
        <v>63.072817072838184</v>
      </c>
      <c r="AW18" s="5">
        <v>64.85887396605654</v>
      </c>
      <c r="AX18" s="5">
        <v>66.12714913256514</v>
      </c>
      <c r="AY18" s="5">
        <v>66.79149209691091</v>
      </c>
      <c r="AZ18" s="5">
        <v>66.93219806476866</v>
      </c>
      <c r="BA18" s="5">
        <v>66.75541313416277</v>
      </c>
      <c r="BB18" s="5">
        <v>66.5126052463613</v>
      </c>
      <c r="BC18" s="5">
        <v>66.40597830550539</v>
      </c>
      <c r="BD18" s="5">
        <v>66.51260524636132</v>
      </c>
      <c r="BE18" s="5">
        <v>66.75541313416284</v>
      </c>
      <c r="BF18" s="5">
        <v>66.93219806476871</v>
      </c>
      <c r="BG18" s="5">
        <v>66.79149209691094</v>
      </c>
      <c r="BH18" s="5">
        <v>66.12714913256511</v>
      </c>
      <c r="BI18" s="5">
        <v>64.85887396605649</v>
      </c>
      <c r="BJ18" s="5">
        <v>63.07281707283822</v>
      </c>
      <c r="BK18" s="5">
        <v>61.00942100694083</v>
      </c>
      <c r="BL18" s="5">
        <v>59.000167722593915</v>
      </c>
      <c r="BM18" s="5">
        <v>57.368662541230854</v>
      </c>
      <c r="BN18" s="5">
        <v>56.32342223559425</v>
      </c>
      <c r="BO18" s="5">
        <v>55.876626598770166</v>
      </c>
      <c r="BP18" s="5">
        <v>55.81945783172692</v>
      </c>
      <c r="BQ18" s="5">
        <v>55.76719363156977</v>
      </c>
      <c r="BR18" s="5">
        <v>55.26096110271981</v>
      </c>
      <c r="BS18" s="5">
        <v>53.89112740504066</v>
      </c>
      <c r="BT18" s="5">
        <v>51.40151081998649</v>
      </c>
      <c r="BU18" s="5">
        <v>47.74504666829811</v>
      </c>
      <c r="BV18" s="5">
        <v>43.08154948119398</v>
      </c>
      <c r="BW18" s="5">
        <v>37.72676035483545</v>
      </c>
      <c r="BX18" s="5">
        <v>32.07348352038534</v>
      </c>
      <c r="BY18" s="5">
        <v>26.5091669594705</v>
      </c>
      <c r="BZ18" s="5">
        <v>21.35068704191264</v>
      </c>
      <c r="CA18" s="5">
        <v>16.808380588906914</v>
      </c>
      <c r="CB18" s="5">
        <v>12.980717511424027</v>
      </c>
      <c r="CC18" s="5">
        <v>9.872191532884923</v>
      </c>
    </row>
    <row r="19" spans="1:81" ht="15.75">
      <c r="A19" s="93">
        <v>60</v>
      </c>
      <c r="B19" s="23" t="s">
        <v>17</v>
      </c>
      <c r="C19" s="14">
        <f t="shared" si="0"/>
        <v>12</v>
      </c>
      <c r="Y19" s="5"/>
      <c r="AC19" s="5">
        <v>10.460438131378092</v>
      </c>
      <c r="AD19" s="5">
        <v>13.389566528165842</v>
      </c>
      <c r="AE19" s="5">
        <v>16.893601279331854</v>
      </c>
      <c r="AF19" s="5">
        <v>20.944901960783522</v>
      </c>
      <c r="AG19" s="17">
        <v>25.44533482913497</v>
      </c>
      <c r="AH19" s="5">
        <v>30.218816806439868</v>
      </c>
      <c r="AI19" s="5">
        <v>35.020259758481565</v>
      </c>
      <c r="AJ19" s="5">
        <v>39.56437399503474</v>
      </c>
      <c r="AK19" s="5">
        <v>43.57210936599563</v>
      </c>
      <c r="AL19" s="5">
        <v>46.82597963603164</v>
      </c>
      <c r="AM19" s="5">
        <v>49.22041180125125</v>
      </c>
      <c r="AN19" s="5">
        <v>50.791668088856724</v>
      </c>
      <c r="AO19" s="5">
        <v>51.71511975950635</v>
      </c>
      <c r="AP19" s="5">
        <v>52.26587067446843</v>
      </c>
      <c r="AQ19" s="5">
        <v>52.750360980159996</v>
      </c>
      <c r="AR19" s="17">
        <v>53.42779515884326</v>
      </c>
      <c r="AS19" s="5">
        <v>54.445772002215236</v>
      </c>
      <c r="AT19" s="5">
        <v>55.810613389721254</v>
      </c>
      <c r="AU19" s="5">
        <v>57.400587607564134</v>
      </c>
      <c r="AV19" s="5">
        <v>59.01521628304372</v>
      </c>
      <c r="AW19" s="5">
        <v>60.44275632188707</v>
      </c>
      <c r="AX19" s="5">
        <v>61.52422334498841</v>
      </c>
      <c r="AY19" s="5">
        <v>62.195479736363886</v>
      </c>
      <c r="AZ19" s="5">
        <v>62.49651669365224</v>
      </c>
      <c r="BA19" s="5">
        <v>62.54677885223214</v>
      </c>
      <c r="BB19" s="5">
        <v>62.49534718568645</v>
      </c>
      <c r="BC19" s="5">
        <v>62.462852228852135</v>
      </c>
      <c r="BD19" s="5">
        <v>62.49534718568644</v>
      </c>
      <c r="BE19" s="5">
        <v>62.546778852232116</v>
      </c>
      <c r="BF19" s="5">
        <v>62.4965166936522</v>
      </c>
      <c r="BG19" s="5">
        <v>62.19547973636389</v>
      </c>
      <c r="BH19" s="5">
        <v>61.52422334498843</v>
      </c>
      <c r="BI19" s="5">
        <v>60.44275632188709</v>
      </c>
      <c r="BJ19" s="5">
        <v>59.015216283043706</v>
      </c>
      <c r="BK19" s="5">
        <v>57.400587607564155</v>
      </c>
      <c r="BL19" s="5">
        <v>55.81061338972124</v>
      </c>
      <c r="BM19" s="5">
        <v>54.44577200221527</v>
      </c>
      <c r="BN19" s="5">
        <v>53.42779515884327</v>
      </c>
      <c r="BO19" s="5">
        <v>52.75036098015998</v>
      </c>
      <c r="BP19" s="5">
        <v>52.26587067446839</v>
      </c>
      <c r="BQ19" s="5">
        <v>51.71511975950636</v>
      </c>
      <c r="BR19" s="5">
        <v>50.79166808885675</v>
      </c>
      <c r="BS19" s="5">
        <v>49.22041180125125</v>
      </c>
      <c r="BT19" s="5">
        <v>46.825979636031626</v>
      </c>
      <c r="BU19" s="5">
        <v>43.5721093659956</v>
      </c>
      <c r="BV19" s="5">
        <v>39.564373995034735</v>
      </c>
      <c r="BW19" s="5">
        <v>35.02025975848154</v>
      </c>
      <c r="BX19" s="5">
        <v>30.218816806439868</v>
      </c>
      <c r="BY19" s="5">
        <v>25.445334829134968</v>
      </c>
      <c r="BZ19" s="5">
        <v>20.944901960783522</v>
      </c>
      <c r="CA19" s="5">
        <v>16.893601279331868</v>
      </c>
      <c r="CB19" s="5">
        <v>13.389566528165835</v>
      </c>
      <c r="CC19" s="5">
        <v>10.460438131378089</v>
      </c>
    </row>
    <row r="20" spans="1:81" ht="15.75">
      <c r="A20" s="93">
        <v>65</v>
      </c>
      <c r="B20" s="23" t="s">
        <v>17</v>
      </c>
      <c r="C20" s="14">
        <f t="shared" si="0"/>
        <v>13</v>
      </c>
      <c r="Y20" s="5"/>
      <c r="AC20" s="5">
        <v>10.885312772143692</v>
      </c>
      <c r="AD20" s="5">
        <v>13.618102432877015</v>
      </c>
      <c r="AE20" s="5">
        <v>16.8091951374708</v>
      </c>
      <c r="AF20" s="5">
        <v>20.420237066409598</v>
      </c>
      <c r="AG20" s="17">
        <v>24.36078164036596</v>
      </c>
      <c r="AH20" s="5">
        <v>28.486453418187573</v>
      </c>
      <c r="AI20" s="5">
        <v>32.60851327675524</v>
      </c>
      <c r="AJ20" s="5">
        <v>36.516191131641285</v>
      </c>
      <c r="AK20" s="5">
        <v>40.009491372772224</v>
      </c>
      <c r="AL20" s="5">
        <v>42.936207925404005</v>
      </c>
      <c r="AM20" s="5">
        <v>45.22400585706429</v>
      </c>
      <c r="AN20" s="5">
        <v>46.89791470127645</v>
      </c>
      <c r="AO20" s="5">
        <v>48.076169024138544</v>
      </c>
      <c r="AP20" s="5">
        <v>48.94286731885767</v>
      </c>
      <c r="AQ20" s="5">
        <v>49.703088788878766</v>
      </c>
      <c r="AR20" s="17">
        <v>50.53247599271537</v>
      </c>
      <c r="AS20" s="5">
        <v>51.53605740955624</v>
      </c>
      <c r="AT20" s="5">
        <v>52.72855414702461</v>
      </c>
      <c r="AU20" s="5">
        <v>54.041284703572074</v>
      </c>
      <c r="AV20" s="5">
        <v>55.35198953837622</v>
      </c>
      <c r="AW20" s="5">
        <v>56.52694965355389</v>
      </c>
      <c r="AX20" s="5">
        <v>57.461890554284345</v>
      </c>
      <c r="AY20" s="5">
        <v>58.109621841529986</v>
      </c>
      <c r="AZ20" s="5">
        <v>58.48709036814851</v>
      </c>
      <c r="BA20" s="5">
        <v>58.66097797221963</v>
      </c>
      <c r="BB20" s="5">
        <v>58.717541681250935</v>
      </c>
      <c r="BC20" s="5">
        <v>58.72737823418966</v>
      </c>
      <c r="BD20" s="5">
        <v>58.71754168125091</v>
      </c>
      <c r="BE20" s="5">
        <v>58.66097797221963</v>
      </c>
      <c r="BF20" s="5">
        <v>58.48709036814849</v>
      </c>
      <c r="BG20" s="5">
        <v>58.10962184153</v>
      </c>
      <c r="BH20" s="5">
        <v>57.46189055428432</v>
      </c>
      <c r="BI20" s="5">
        <v>56.52694965355389</v>
      </c>
      <c r="BJ20" s="5">
        <v>55.35198953837624</v>
      </c>
      <c r="BK20" s="5">
        <v>54.04128470357207</v>
      </c>
      <c r="BL20" s="5">
        <v>52.728554147024596</v>
      </c>
      <c r="BM20" s="5">
        <v>51.53605740955624</v>
      </c>
      <c r="BN20" s="5">
        <v>50.53247599271537</v>
      </c>
      <c r="BO20" s="5">
        <v>49.70308878887881</v>
      </c>
      <c r="BP20" s="5">
        <v>48.94286731885765</v>
      </c>
      <c r="BQ20" s="5">
        <v>48.07616902413855</v>
      </c>
      <c r="BR20" s="5">
        <v>46.89791470127642</v>
      </c>
      <c r="BS20" s="5">
        <v>45.2240058570643</v>
      </c>
      <c r="BT20" s="5">
        <v>42.936207925404005</v>
      </c>
      <c r="BU20" s="5">
        <v>40.00949137277227</v>
      </c>
      <c r="BV20" s="5">
        <v>36.51619113164131</v>
      </c>
      <c r="BW20" s="5">
        <v>32.60851327675521</v>
      </c>
      <c r="BX20" s="5">
        <v>28.486453418187583</v>
      </c>
      <c r="BY20" s="5">
        <v>24.360781640365957</v>
      </c>
      <c r="BZ20" s="5">
        <v>20.420237066409594</v>
      </c>
      <c r="CA20" s="5">
        <v>16.809195137470795</v>
      </c>
      <c r="CB20" s="5">
        <v>13.618102432877016</v>
      </c>
      <c r="CC20" s="5">
        <v>10.885312772143699</v>
      </c>
    </row>
    <row r="21" spans="1:81" ht="15.75">
      <c r="A21" s="93">
        <v>70</v>
      </c>
      <c r="B21" s="23" t="s">
        <v>17</v>
      </c>
      <c r="C21" s="14">
        <f t="shared" si="0"/>
        <v>14</v>
      </c>
      <c r="Y21" s="5"/>
      <c r="AC21" s="5">
        <v>11.17297598106218</v>
      </c>
      <c r="AD21" s="5">
        <v>13.706311911399235</v>
      </c>
      <c r="AE21" s="5">
        <v>16.605164297954452</v>
      </c>
      <c r="AF21" s="5">
        <v>19.827895786127442</v>
      </c>
      <c r="AG21" s="17">
        <v>23.29475362976873</v>
      </c>
      <c r="AH21" s="5">
        <v>26.88883683934402</v>
      </c>
      <c r="AI21" s="5">
        <v>30.464887939542045</v>
      </c>
      <c r="AJ21" s="5">
        <v>33.86622915128284</v>
      </c>
      <c r="AK21" s="5">
        <v>36.94781541301117</v>
      </c>
      <c r="AL21" s="5">
        <v>39.60099323919217</v>
      </c>
      <c r="AM21" s="5">
        <v>41.773985904796646</v>
      </c>
      <c r="AN21" s="5">
        <v>43.482125257844125</v>
      </c>
      <c r="AO21" s="5">
        <v>44.80378659376076</v>
      </c>
      <c r="AP21" s="5">
        <v>45.86161583506274</v>
      </c>
      <c r="AQ21" s="5">
        <v>46.79302790563266</v>
      </c>
      <c r="AR21" s="17">
        <v>47.717617298811476</v>
      </c>
      <c r="AS21" s="5">
        <v>48.71053845099924</v>
      </c>
      <c r="AT21" s="5">
        <v>49.78928063398723</v>
      </c>
      <c r="AU21" s="5">
        <v>50.91703242501568</v>
      </c>
      <c r="AV21" s="5">
        <v>52.02059025978579</v>
      </c>
      <c r="AW21" s="5">
        <v>53.016448368263966</v>
      </c>
      <c r="AX21" s="5">
        <v>53.83669485195234</v>
      </c>
      <c r="AY21" s="5">
        <v>54.44701832268459</v>
      </c>
      <c r="AZ21" s="5">
        <v>54.852021983787566</v>
      </c>
      <c r="BA21" s="5">
        <v>55.08717509011444</v>
      </c>
      <c r="BB21" s="5">
        <v>55.20093636779758</v>
      </c>
      <c r="BC21" s="5">
        <v>55.23366901631359</v>
      </c>
      <c r="BD21" s="5">
        <v>55.20093636779758</v>
      </c>
      <c r="BE21" s="5">
        <v>55.08717509011443</v>
      </c>
      <c r="BF21" s="5">
        <v>54.852021983787594</v>
      </c>
      <c r="BG21" s="5">
        <v>54.44701832268459</v>
      </c>
      <c r="BH21" s="5">
        <v>53.83669485195234</v>
      </c>
      <c r="BI21" s="5">
        <v>53.01644836826399</v>
      </c>
      <c r="BJ21" s="5">
        <v>52.020590259785806</v>
      </c>
      <c r="BK21" s="5">
        <v>50.91703242501569</v>
      </c>
      <c r="BL21" s="5">
        <v>49.78928063398721</v>
      </c>
      <c r="BM21" s="5">
        <v>48.71053845099923</v>
      </c>
      <c r="BN21" s="5">
        <v>47.71761729881146</v>
      </c>
      <c r="BO21" s="5">
        <v>46.79302790563266</v>
      </c>
      <c r="BP21" s="5">
        <v>45.86161583506274</v>
      </c>
      <c r="BQ21" s="5">
        <v>44.80378659376077</v>
      </c>
      <c r="BR21" s="5">
        <v>43.482125257844146</v>
      </c>
      <c r="BS21" s="5">
        <v>41.77398590479665</v>
      </c>
      <c r="BT21" s="5">
        <v>39.60099323919218</v>
      </c>
      <c r="BU21" s="5">
        <v>36.94781541301119</v>
      </c>
      <c r="BV21" s="5">
        <v>33.86622915128289</v>
      </c>
      <c r="BW21" s="5">
        <v>30.46488793954205</v>
      </c>
      <c r="BX21" s="5">
        <v>26.888836839344034</v>
      </c>
      <c r="BY21" s="5">
        <v>23.294753629768735</v>
      </c>
      <c r="BZ21" s="5">
        <v>19.827895786127435</v>
      </c>
      <c r="CA21" s="5">
        <v>16.60516429795445</v>
      </c>
      <c r="CB21" s="5">
        <v>13.706311911399235</v>
      </c>
      <c r="CC21" s="5">
        <v>11.172975981062178</v>
      </c>
    </row>
    <row r="22" spans="1:81" ht="15.75">
      <c r="A22" s="93">
        <v>75</v>
      </c>
      <c r="B22" s="23" t="s">
        <v>17</v>
      </c>
      <c r="C22" s="14">
        <f t="shared" si="0"/>
        <v>15</v>
      </c>
      <c r="Y22" s="5"/>
      <c r="AC22" s="5">
        <v>11.348559444608107</v>
      </c>
      <c r="AD22" s="5">
        <v>13.688061239699582</v>
      </c>
      <c r="AE22" s="5">
        <v>16.31996792629838</v>
      </c>
      <c r="AF22" s="5">
        <v>19.203528822637544</v>
      </c>
      <c r="AG22" s="17">
        <v>22.270269097562995</v>
      </c>
      <c r="AH22" s="5">
        <v>25.426168166041133</v>
      </c>
      <c r="AI22" s="5">
        <v>28.55915420931986</v>
      </c>
      <c r="AJ22" s="5">
        <v>31.551757804844158</v>
      </c>
      <c r="AK22" s="5">
        <v>34.29727323188918</v>
      </c>
      <c r="AL22" s="5">
        <v>36.71636077815495</v>
      </c>
      <c r="AM22" s="5">
        <v>38.77020150909616</v>
      </c>
      <c r="AN22" s="5">
        <v>40.46651642246168</v>
      </c>
      <c r="AO22" s="5">
        <v>41.85614997424229</v>
      </c>
      <c r="AP22" s="5">
        <v>43.02027003068571</v>
      </c>
      <c r="AQ22" s="5">
        <v>44.050922826589456</v>
      </c>
      <c r="AR22" s="17">
        <v>45.029811615162494</v>
      </c>
      <c r="AS22" s="5">
        <v>46.01090542932065</v>
      </c>
      <c r="AT22" s="5">
        <v>47.011434396087715</v>
      </c>
      <c r="AU22" s="5">
        <v>48.01327842261127</v>
      </c>
      <c r="AV22" s="5">
        <v>48.97359499619706</v>
      </c>
      <c r="AW22" s="5">
        <v>49.840858127209536</v>
      </c>
      <c r="AX22" s="5">
        <v>50.57114170012896</v>
      </c>
      <c r="AY22" s="5">
        <v>51.139795600633946</v>
      </c>
      <c r="AZ22" s="5">
        <v>51.545412651259845</v>
      </c>
      <c r="BA22" s="5">
        <v>51.80557082075254</v>
      </c>
      <c r="BB22" s="5">
        <v>51.946476020817194</v>
      </c>
      <c r="BC22" s="5">
        <v>51.990537614877475</v>
      </c>
      <c r="BD22" s="5">
        <v>51.94647602081717</v>
      </c>
      <c r="BE22" s="5">
        <v>51.80557082075256</v>
      </c>
      <c r="BF22" s="5">
        <v>51.54541265125987</v>
      </c>
      <c r="BG22" s="5">
        <v>51.13979560063397</v>
      </c>
      <c r="BH22" s="5">
        <v>50.57114170012897</v>
      </c>
      <c r="BI22" s="5">
        <v>49.840858127209515</v>
      </c>
      <c r="BJ22" s="5">
        <v>48.97359499619707</v>
      </c>
      <c r="BK22" s="5">
        <v>48.01327842261127</v>
      </c>
      <c r="BL22" s="5">
        <v>47.01143439608772</v>
      </c>
      <c r="BM22" s="5">
        <v>46.010905429320665</v>
      </c>
      <c r="BN22" s="5">
        <v>45.02981161516248</v>
      </c>
      <c r="BO22" s="5">
        <v>44.05092282658944</v>
      </c>
      <c r="BP22" s="5">
        <v>43.02027003068573</v>
      </c>
      <c r="BQ22" s="5">
        <v>41.8561499742423</v>
      </c>
      <c r="BR22" s="5">
        <v>40.466516422461666</v>
      </c>
      <c r="BS22" s="5">
        <v>38.77020150909615</v>
      </c>
      <c r="BT22" s="5">
        <v>36.71636077815496</v>
      </c>
      <c r="BU22" s="5">
        <v>34.29727323188919</v>
      </c>
      <c r="BV22" s="5">
        <v>31.551757804844154</v>
      </c>
      <c r="BW22" s="5">
        <v>28.559154209319868</v>
      </c>
      <c r="BX22" s="5">
        <v>25.42616816604113</v>
      </c>
      <c r="BY22" s="5">
        <v>22.270269097563002</v>
      </c>
      <c r="BZ22" s="5">
        <v>19.203528822637544</v>
      </c>
      <c r="CA22" s="5">
        <v>16.31996792629839</v>
      </c>
      <c r="CB22" s="5">
        <v>13.688061239699582</v>
      </c>
      <c r="CC22" s="5">
        <v>11.348559444608107</v>
      </c>
    </row>
    <row r="23" spans="1:81" ht="15.75">
      <c r="A23" s="93">
        <v>80</v>
      </c>
      <c r="B23" s="23" t="s">
        <v>17</v>
      </c>
      <c r="C23" s="14">
        <f t="shared" si="0"/>
        <v>16</v>
      </c>
      <c r="Y23" s="5"/>
      <c r="AC23" s="5">
        <v>11.434517127022945</v>
      </c>
      <c r="AD23" s="5">
        <v>13.590860563352539</v>
      </c>
      <c r="AE23" s="5">
        <v>15.982301950280005</v>
      </c>
      <c r="AF23" s="5">
        <v>18.57110243073392</v>
      </c>
      <c r="AG23" s="17">
        <v>21.299409126980954</v>
      </c>
      <c r="AH23" s="5">
        <v>24.091786683171897</v>
      </c>
      <c r="AI23" s="5">
        <v>26.861333471609893</v>
      </c>
      <c r="AJ23" s="5">
        <v>29.519046228854684</v>
      </c>
      <c r="AK23" s="5">
        <v>31.98515240252798</v>
      </c>
      <c r="AL23" s="5">
        <v>34.200298530524115</v>
      </c>
      <c r="AM23" s="5">
        <v>36.13407303698962</v>
      </c>
      <c r="AN23" s="5">
        <v>37.78859053755748</v>
      </c>
      <c r="AO23" s="5">
        <v>39.19583454592283</v>
      </c>
      <c r="AP23" s="5">
        <v>40.40896860352926</v>
      </c>
      <c r="AQ23" s="5">
        <v>41.48947444113994</v>
      </c>
      <c r="AR23" s="17">
        <v>42.4932280895047</v>
      </c>
      <c r="AS23" s="5">
        <v>43.45901377317747</v>
      </c>
      <c r="AT23" s="5">
        <v>44.40230166164536</v>
      </c>
      <c r="AU23" s="5">
        <v>45.31556142367674</v>
      </c>
      <c r="AV23" s="5">
        <v>46.17446045616863</v>
      </c>
      <c r="AW23" s="5">
        <v>46.947641110570785</v>
      </c>
      <c r="AX23" s="5">
        <v>47.60690168673536</v>
      </c>
      <c r="AY23" s="5">
        <v>48.134746931935446</v>
      </c>
      <c r="AZ23" s="5">
        <v>48.527322015007826</v>
      </c>
      <c r="BA23" s="5">
        <v>48.79233678116105</v>
      </c>
      <c r="BB23" s="5">
        <v>48.94322332935107</v>
      </c>
      <c r="BC23" s="5">
        <v>48.99194543509997</v>
      </c>
      <c r="BD23" s="5">
        <v>48.94322332935107</v>
      </c>
      <c r="BE23" s="5">
        <v>48.79233678116104</v>
      </c>
      <c r="BF23" s="5">
        <v>48.52732201500783</v>
      </c>
      <c r="BG23" s="5">
        <v>48.13474693193546</v>
      </c>
      <c r="BH23" s="5">
        <v>47.60690168673533</v>
      </c>
      <c r="BI23" s="5">
        <v>46.947641110570785</v>
      </c>
      <c r="BJ23" s="5">
        <v>46.17446045616862</v>
      </c>
      <c r="BK23" s="5">
        <v>45.315561423676705</v>
      </c>
      <c r="BL23" s="5">
        <v>44.4023016616454</v>
      </c>
      <c r="BM23" s="5">
        <v>43.45901377317746</v>
      </c>
      <c r="BN23" s="5">
        <v>42.4932280895047</v>
      </c>
      <c r="BO23" s="5">
        <v>41.489474441139926</v>
      </c>
      <c r="BP23" s="5">
        <v>40.408968603529246</v>
      </c>
      <c r="BQ23" s="5">
        <v>39.19583454592284</v>
      </c>
      <c r="BR23" s="5">
        <v>37.78859053755747</v>
      </c>
      <c r="BS23" s="5">
        <v>36.13407303698961</v>
      </c>
      <c r="BT23" s="5">
        <v>34.20029853052412</v>
      </c>
      <c r="BU23" s="5">
        <v>31.98515240252796</v>
      </c>
      <c r="BV23" s="5">
        <v>29.519046228854695</v>
      </c>
      <c r="BW23" s="5">
        <v>26.861333471609885</v>
      </c>
      <c r="BX23" s="5">
        <v>24.09178668317189</v>
      </c>
      <c r="BY23" s="5">
        <v>21.299409126980958</v>
      </c>
      <c r="BZ23" s="5">
        <v>18.57110243073392</v>
      </c>
      <c r="CA23" s="5">
        <v>15.982301950280005</v>
      </c>
      <c r="CB23" s="5">
        <v>13.590860563352534</v>
      </c>
      <c r="CC23" s="5">
        <v>11.434517127022948</v>
      </c>
    </row>
    <row r="24" spans="1:81" ht="15.75">
      <c r="A24" s="93">
        <v>85</v>
      </c>
      <c r="B24" s="23" t="s">
        <v>17</v>
      </c>
      <c r="C24" s="14">
        <f t="shared" si="0"/>
        <v>17</v>
      </c>
      <c r="Y24" s="5"/>
      <c r="AC24" s="5">
        <v>11.450009903840211</v>
      </c>
      <c r="AD24" s="5">
        <v>13.43640681780142</v>
      </c>
      <c r="AE24" s="5">
        <v>15.613055764102326</v>
      </c>
      <c r="AF24" s="5">
        <v>17.94612322024204</v>
      </c>
      <c r="AG24" s="17">
        <v>20.38717854718641</v>
      </c>
      <c r="AH24" s="5">
        <v>22.875648320418804</v>
      </c>
      <c r="AI24" s="5">
        <v>25.343675054178092</v>
      </c>
      <c r="AJ24" s="5">
        <v>27.723010956805147</v>
      </c>
      <c r="AK24" s="5">
        <v>29.952984376009084</v>
      </c>
      <c r="AL24" s="5">
        <v>31.98809417421859</v>
      </c>
      <c r="AM24" s="5">
        <v>33.803597465567556</v>
      </c>
      <c r="AN24" s="5">
        <v>35.39768731656052</v>
      </c>
      <c r="AO24" s="5">
        <v>36.78952372984713</v>
      </c>
      <c r="AP24" s="5">
        <v>38.013352655572625</v>
      </c>
      <c r="AQ24" s="5">
        <v>39.109964152102656</v>
      </c>
      <c r="AR24" s="17">
        <v>40.11748480158657</v>
      </c>
      <c r="AS24" s="5">
        <v>41.063706792053736</v>
      </c>
      <c r="AT24" s="5">
        <v>41.96172463499195</v>
      </c>
      <c r="AU24" s="5">
        <v>42.809695747157576</v>
      </c>
      <c r="AV24" s="5">
        <v>43.594363586318366</v>
      </c>
      <c r="AW24" s="5">
        <v>44.29695705536723</v>
      </c>
      <c r="AX24" s="5">
        <v>44.89952111911277</v>
      </c>
      <c r="AY24" s="5">
        <v>45.38979019883532</v>
      </c>
      <c r="AZ24" s="5">
        <v>45.76333792556918</v>
      </c>
      <c r="BA24" s="5">
        <v>46.022706049772545</v>
      </c>
      <c r="BB24" s="5">
        <v>46.174218849799914</v>
      </c>
      <c r="BC24" s="5">
        <v>46.223911822882116</v>
      </c>
      <c r="BD24" s="5">
        <v>46.174218849799914</v>
      </c>
      <c r="BE24" s="5">
        <v>46.02270604977253</v>
      </c>
      <c r="BF24" s="5">
        <v>45.7633379255692</v>
      </c>
      <c r="BG24" s="5">
        <v>45.389790198835286</v>
      </c>
      <c r="BH24" s="5">
        <v>44.89952111911282</v>
      </c>
      <c r="BI24" s="5">
        <v>44.29695705536719</v>
      </c>
      <c r="BJ24" s="5">
        <v>43.59436358631836</v>
      </c>
      <c r="BK24" s="5">
        <v>42.809695747157555</v>
      </c>
      <c r="BL24" s="5">
        <v>41.96172463499196</v>
      </c>
      <c r="BM24" s="5">
        <v>41.06370679205375</v>
      </c>
      <c r="BN24" s="5">
        <v>40.11748480158659</v>
      </c>
      <c r="BO24" s="5">
        <v>39.10996415210265</v>
      </c>
      <c r="BP24" s="5">
        <v>38.01335265557263</v>
      </c>
      <c r="BQ24" s="5">
        <v>36.78952372984717</v>
      </c>
      <c r="BR24" s="5">
        <v>35.39768731656049</v>
      </c>
      <c r="BS24" s="5">
        <v>33.803597465567535</v>
      </c>
      <c r="BT24" s="5">
        <v>31.98809417421859</v>
      </c>
      <c r="BU24" s="5">
        <v>29.9529843760091</v>
      </c>
      <c r="BV24" s="5">
        <v>27.723010956805144</v>
      </c>
      <c r="BW24" s="5">
        <v>25.343675054178096</v>
      </c>
      <c r="BX24" s="5">
        <v>22.875648320418804</v>
      </c>
      <c r="BY24" s="5">
        <v>20.387178547186412</v>
      </c>
      <c r="BZ24" s="5">
        <v>17.946123220242054</v>
      </c>
      <c r="CA24" s="5">
        <v>15.613055764102327</v>
      </c>
      <c r="CB24" s="5">
        <v>13.436406817801421</v>
      </c>
      <c r="CC24" s="5">
        <v>11.450009903840211</v>
      </c>
    </row>
    <row r="25" spans="1:81" ht="15.75">
      <c r="A25" s="93">
        <v>90</v>
      </c>
      <c r="B25" s="23" t="s">
        <v>17</v>
      </c>
      <c r="C25" s="14">
        <f t="shared" si="0"/>
        <v>18</v>
      </c>
      <c r="Y25" s="5"/>
      <c r="AC25" s="5">
        <v>11.41088642281422</v>
      </c>
      <c r="AD25" s="5">
        <v>13.241441971220324</v>
      </c>
      <c r="AE25" s="5">
        <v>15.227110031852083</v>
      </c>
      <c r="AF25" s="5">
        <v>17.33815044581016</v>
      </c>
      <c r="AG25" s="17">
        <v>19.534199840718543</v>
      </c>
      <c r="AH25" s="5">
        <v>21.76645919002911</v>
      </c>
      <c r="AI25" s="5">
        <v>23.98148886370679</v>
      </c>
      <c r="AJ25" s="5">
        <v>26.126273197154298</v>
      </c>
      <c r="AK25" s="5">
        <v>28.153846424581328</v>
      </c>
      <c r="AL25" s="5">
        <v>30.02849508466922</v>
      </c>
      <c r="AM25" s="5">
        <v>31.729475507581004</v>
      </c>
      <c r="AN25" s="5">
        <v>33.25237626937609</v>
      </c>
      <c r="AO25" s="5">
        <v>34.607709330162145</v>
      </c>
      <c r="AP25" s="5">
        <v>35.81693770861011</v>
      </c>
      <c r="AQ25" s="5">
        <v>36.90677796298114</v>
      </c>
      <c r="AR25" s="17">
        <v>37.90306253280827</v>
      </c>
      <c r="AS25" s="5">
        <v>38.825559005695894</v>
      </c>
      <c r="AT25" s="5">
        <v>39.68486785434159</v>
      </c>
      <c r="AU25" s="5">
        <v>40.481930391762575</v>
      </c>
      <c r="AV25" s="5">
        <v>41.2099537862327</v>
      </c>
      <c r="AW25" s="5">
        <v>41.85792335532037</v>
      </c>
      <c r="AX25" s="5">
        <v>42.414514273333744</v>
      </c>
      <c r="AY25" s="5">
        <v>42.87123070896502</v>
      </c>
      <c r="AZ25" s="5">
        <v>43.223965558385075</v>
      </c>
      <c r="BA25" s="5">
        <v>43.472757854309044</v>
      </c>
      <c r="BB25" s="5">
        <v>43.62013548708854</v>
      </c>
      <c r="BC25" s="5">
        <v>43.668873544389704</v>
      </c>
      <c r="BD25" s="5">
        <v>43.62013548708854</v>
      </c>
      <c r="BE25" s="5">
        <v>43.47275785430905</v>
      </c>
      <c r="BF25" s="5">
        <v>43.22396555838507</v>
      </c>
      <c r="BG25" s="5">
        <v>42.871230708965</v>
      </c>
      <c r="BH25" s="5">
        <v>42.41451427333375</v>
      </c>
      <c r="BI25" s="5">
        <v>41.857923355320374</v>
      </c>
      <c r="BJ25" s="5">
        <v>41.209953786232695</v>
      </c>
      <c r="BK25" s="5">
        <v>40.481930391762575</v>
      </c>
      <c r="BL25" s="5">
        <v>39.68486785434158</v>
      </c>
      <c r="BM25" s="5">
        <v>38.82555900569587</v>
      </c>
      <c r="BN25" s="5">
        <v>37.903062532808306</v>
      </c>
      <c r="BO25" s="5">
        <v>36.90677796298112</v>
      </c>
      <c r="BP25" s="5">
        <v>35.816937708610155</v>
      </c>
      <c r="BQ25" s="5">
        <v>34.607709330162145</v>
      </c>
      <c r="BR25" s="5">
        <v>33.252376269376114</v>
      </c>
      <c r="BS25" s="5">
        <v>31.72947550758098</v>
      </c>
      <c r="BT25" s="5">
        <v>30.028495084669213</v>
      </c>
      <c r="BU25" s="5">
        <v>28.153846424581317</v>
      </c>
      <c r="BV25" s="5">
        <v>26.126273197154287</v>
      </c>
      <c r="BW25" s="5">
        <v>23.981488863706787</v>
      </c>
      <c r="BX25" s="5">
        <v>21.766459190029117</v>
      </c>
      <c r="BY25" s="5">
        <v>19.534199840718532</v>
      </c>
      <c r="BZ25" s="5">
        <v>17.338150445810168</v>
      </c>
      <c r="CA25" s="5">
        <v>15.227110031852076</v>
      </c>
      <c r="CB25" s="5">
        <v>13.241441971220324</v>
      </c>
      <c r="CC25" s="5">
        <v>11.410886422814215</v>
      </c>
    </row>
    <row r="26" spans="1:81" ht="15.75">
      <c r="A26" s="93">
        <v>95</v>
      </c>
      <c r="B26" s="23" t="s">
        <v>17</v>
      </c>
      <c r="C26" s="14">
        <f t="shared" si="0"/>
        <v>19</v>
      </c>
      <c r="Y26" s="5"/>
      <c r="AC26" s="5">
        <v>11.329969833763943</v>
      </c>
      <c r="AD26" s="5">
        <v>13.018668643985047</v>
      </c>
      <c r="AE26" s="5">
        <v>14.834846240912105</v>
      </c>
      <c r="AF26" s="5">
        <v>16.75266754760101</v>
      </c>
      <c r="AG26" s="17">
        <v>18.738527231817038</v>
      </c>
      <c r="AH26" s="5">
        <v>20.752910370707582</v>
      </c>
      <c r="AI26" s="5">
        <v>22.753326307443974</v>
      </c>
      <c r="AJ26" s="5">
        <v>24.698031723791555</v>
      </c>
      <c r="AK26" s="5">
        <v>26.55002894719266</v>
      </c>
      <c r="AL26" s="5">
        <v>28.280668903501155</v>
      </c>
      <c r="AM26" s="5">
        <v>29.872167042953322</v>
      </c>
      <c r="AN26" s="5">
        <v>31.318489415863702</v>
      </c>
      <c r="AO26" s="5">
        <v>32.62437324587377</v>
      </c>
      <c r="AP26" s="5">
        <v>33.80264846168357</v>
      </c>
      <c r="AQ26" s="5">
        <v>34.87042049295376</v>
      </c>
      <c r="AR26" s="17">
        <v>35.84494606728579</v>
      </c>
      <c r="AS26" s="5">
        <v>36.7400954940254</v>
      </c>
      <c r="AT26" s="5">
        <v>37.564119601216255</v>
      </c>
      <c r="AU26" s="5">
        <v>38.319073643036205</v>
      </c>
      <c r="AV26" s="5">
        <v>39.0018020807518</v>
      </c>
      <c r="AW26" s="5">
        <v>39.605991174183586</v>
      </c>
      <c r="AX26" s="5">
        <v>40.12456626904679</v>
      </c>
      <c r="AY26" s="5">
        <v>40.55170754720423</v>
      </c>
      <c r="AZ26" s="5">
        <v>40.883969557615586</v>
      </c>
      <c r="BA26" s="5">
        <v>41.120338415077214</v>
      </c>
      <c r="BB26" s="5">
        <v>41.26142946748183</v>
      </c>
      <c r="BC26" s="5">
        <v>41.308298725442725</v>
      </c>
      <c r="BD26" s="5">
        <v>41.261429467481825</v>
      </c>
      <c r="BE26" s="5">
        <v>41.120338415077235</v>
      </c>
      <c r="BF26" s="5">
        <v>40.8839695576156</v>
      </c>
      <c r="BG26" s="5">
        <v>40.55170754720422</v>
      </c>
      <c r="BH26" s="5">
        <v>40.12456626904681</v>
      </c>
      <c r="BI26" s="5">
        <v>39.605991174183586</v>
      </c>
      <c r="BJ26" s="5">
        <v>39.001802080751794</v>
      </c>
      <c r="BK26" s="5">
        <v>38.319073643036184</v>
      </c>
      <c r="BL26" s="5">
        <v>37.564119601216234</v>
      </c>
      <c r="BM26" s="5">
        <v>36.74009549402538</v>
      </c>
      <c r="BN26" s="5">
        <v>35.844946067285775</v>
      </c>
      <c r="BO26" s="5">
        <v>34.87042049295377</v>
      </c>
      <c r="BP26" s="5">
        <v>33.80264846168357</v>
      </c>
      <c r="BQ26" s="5">
        <v>32.624373245873755</v>
      </c>
      <c r="BR26" s="5">
        <v>31.31848941586369</v>
      </c>
      <c r="BS26" s="5">
        <v>29.872167042953322</v>
      </c>
      <c r="BT26" s="5">
        <v>28.28066890350116</v>
      </c>
      <c r="BU26" s="5">
        <v>26.550028947192647</v>
      </c>
      <c r="BV26" s="5">
        <v>24.698031723791562</v>
      </c>
      <c r="BW26" s="5">
        <v>22.75332630744397</v>
      </c>
      <c r="BX26" s="5">
        <v>20.752910370707593</v>
      </c>
      <c r="BY26" s="5">
        <v>18.73852723181706</v>
      </c>
      <c r="BZ26" s="5">
        <v>16.752667547601014</v>
      </c>
      <c r="CA26" s="5">
        <v>14.834846240912109</v>
      </c>
      <c r="CB26" s="5">
        <v>13.018668643985048</v>
      </c>
      <c r="CC26" s="5">
        <v>11.32996983376394</v>
      </c>
    </row>
    <row r="27" spans="1:81" ht="15.75">
      <c r="A27" s="93">
        <v>100</v>
      </c>
      <c r="B27" s="23" t="s">
        <v>17</v>
      </c>
      <c r="C27" s="14">
        <f t="shared" si="0"/>
        <v>20</v>
      </c>
      <c r="Y27" s="5"/>
      <c r="AC27" s="5">
        <v>11.217471221853415</v>
      </c>
      <c r="AD27" s="5">
        <v>12.777594930330485</v>
      </c>
      <c r="AE27" s="5">
        <v>14.443347221897344</v>
      </c>
      <c r="AF27" s="5">
        <v>16.192432277570088</v>
      </c>
      <c r="AG27" s="17">
        <v>17.996830741165084</v>
      </c>
      <c r="AH27" s="5">
        <v>19.824338323529993</v>
      </c>
      <c r="AI27" s="5">
        <v>21.640821090589196</v>
      </c>
      <c r="AJ27" s="5">
        <v>23.412959979707228</v>
      </c>
      <c r="AK27" s="5">
        <v>25.11111472744949</v>
      </c>
      <c r="AL27" s="5">
        <v>26.711850225442834</v>
      </c>
      <c r="AM27" s="5">
        <v>28.199672199459545</v>
      </c>
      <c r="AN27" s="5">
        <v>29.56763079586931</v>
      </c>
      <c r="AO27" s="5">
        <v>30.816658019896035</v>
      </c>
      <c r="AP27" s="5">
        <v>31.9537651456304</v>
      </c>
      <c r="AQ27" s="5">
        <v>32.98947429630474</v>
      </c>
      <c r="AR27" s="17">
        <v>33.935025404899406</v>
      </c>
      <c r="AS27" s="5">
        <v>34.79993486058624</v>
      </c>
      <c r="AT27" s="5">
        <v>35.590371083572315</v>
      </c>
      <c r="AU27" s="5">
        <v>36.30858462315492</v>
      </c>
      <c r="AV27" s="5">
        <v>36.95335170621555</v>
      </c>
      <c r="AW27" s="5">
        <v>37.521141380482696</v>
      </c>
      <c r="AX27" s="5">
        <v>38.00756770844295</v>
      </c>
      <c r="AY27" s="5">
        <v>38.40867734798516</v>
      </c>
      <c r="AZ27" s="5">
        <v>38.72174333873616</v>
      </c>
      <c r="BA27" s="5">
        <v>38.945442039054434</v>
      </c>
      <c r="BB27" s="5">
        <v>39.07951165030613</v>
      </c>
      <c r="BC27" s="5">
        <v>39.12415564152514</v>
      </c>
      <c r="BD27" s="5">
        <v>39.07951165030609</v>
      </c>
      <c r="BE27" s="5">
        <v>38.945442039054456</v>
      </c>
      <c r="BF27" s="5">
        <v>38.72174333873618</v>
      </c>
      <c r="BG27" s="5">
        <v>38.40867734798518</v>
      </c>
      <c r="BH27" s="5">
        <v>38.00756770844295</v>
      </c>
      <c r="BI27" s="5">
        <v>37.521141380482696</v>
      </c>
      <c r="BJ27" s="5">
        <v>36.95335170621554</v>
      </c>
      <c r="BK27" s="5">
        <v>36.30858462315491</v>
      </c>
      <c r="BL27" s="5">
        <v>35.590371083572315</v>
      </c>
      <c r="BM27" s="5">
        <v>34.799934860586234</v>
      </c>
      <c r="BN27" s="5">
        <v>33.93502540489941</v>
      </c>
      <c r="BO27" s="5">
        <v>32.989474296304756</v>
      </c>
      <c r="BP27" s="5">
        <v>31.953765145630417</v>
      </c>
      <c r="BQ27" s="5">
        <v>30.816658019896046</v>
      </c>
      <c r="BR27" s="5">
        <v>29.56763079586931</v>
      </c>
      <c r="BS27" s="5">
        <v>28.199672199459535</v>
      </c>
      <c r="BT27" s="5">
        <v>26.71185022544282</v>
      </c>
      <c r="BU27" s="5">
        <v>25.111114727449497</v>
      </c>
      <c r="BV27" s="5">
        <v>23.412959979707235</v>
      </c>
      <c r="BW27" s="5">
        <v>21.640821090589203</v>
      </c>
      <c r="BX27" s="5">
        <v>19.824338323529993</v>
      </c>
      <c r="BY27" s="5">
        <v>17.996830741165084</v>
      </c>
      <c r="BZ27" s="5">
        <v>16.19243227757007</v>
      </c>
      <c r="CA27" s="5">
        <v>14.443347221897344</v>
      </c>
      <c r="CB27" s="5">
        <v>12.777594930330487</v>
      </c>
      <c r="CC27" s="5">
        <v>11.217471221853417</v>
      </c>
    </row>
    <row r="28" spans="1:81" ht="15.75">
      <c r="A28" s="93">
        <v>105</v>
      </c>
      <c r="B28" s="23" t="s">
        <v>17</v>
      </c>
      <c r="C28" s="14">
        <f t="shared" si="0"/>
        <v>21</v>
      </c>
      <c r="Y28" s="5"/>
      <c r="AC28" s="5">
        <v>11.081427281586455</v>
      </c>
      <c r="AD28" s="5">
        <v>12.525256535979636</v>
      </c>
      <c r="AE28" s="5">
        <v>14.057318030353876</v>
      </c>
      <c r="AF28" s="5">
        <v>15.658426930649837</v>
      </c>
      <c r="AG28" s="17">
        <v>17.30514541706868</v>
      </c>
      <c r="AH28" s="5">
        <v>18.971032939478775</v>
      </c>
      <c r="AI28" s="5">
        <v>20.6283759738723</v>
      </c>
      <c r="AJ28" s="5">
        <v>22.25022034500856</v>
      </c>
      <c r="AK28" s="5">
        <v>23.812441339305213</v>
      </c>
      <c r="AL28" s="5">
        <v>25.295539360999978</v>
      </c>
      <c r="AM28" s="5">
        <v>26.68586230162854</v>
      </c>
      <c r="AN28" s="5">
        <v>27.976037705723634</v>
      </c>
      <c r="AO28" s="5">
        <v>29.164537749189765</v>
      </c>
      <c r="AP28" s="5">
        <v>30.254469308738194</v>
      </c>
      <c r="AQ28" s="5">
        <v>31.251839103593078</v>
      </c>
      <c r="AR28" s="17">
        <v>32.16364810746868</v>
      </c>
      <c r="AS28" s="5">
        <v>32.99619025951889</v>
      </c>
      <c r="AT28" s="5">
        <v>33.753860527901054</v>
      </c>
      <c r="AU28" s="5">
        <v>34.43863537508974</v>
      </c>
      <c r="AV28" s="5">
        <v>35.050214690266</v>
      </c>
      <c r="AW28" s="5">
        <v>35.58665739833011</v>
      </c>
      <c r="AX28" s="5">
        <v>36.045246050782545</v>
      </c>
      <c r="AY28" s="5">
        <v>36.42330212624382</v>
      </c>
      <c r="AZ28" s="5">
        <v>36.71874079973855</v>
      </c>
      <c r="BA28" s="5">
        <v>36.93027454645101</v>
      </c>
      <c r="BB28" s="5">
        <v>37.0573070758825</v>
      </c>
      <c r="BC28" s="5">
        <v>37.099659366444804</v>
      </c>
      <c r="BD28" s="5">
        <v>37.057307075882505</v>
      </c>
      <c r="BE28" s="5">
        <v>36.93027454645101</v>
      </c>
      <c r="BF28" s="5">
        <v>36.71874079973856</v>
      </c>
      <c r="BG28" s="5">
        <v>36.423302126243826</v>
      </c>
      <c r="BH28" s="5">
        <v>36.04524605078253</v>
      </c>
      <c r="BI28" s="5">
        <v>35.58665739833011</v>
      </c>
      <c r="BJ28" s="5">
        <v>35.05021469026602</v>
      </c>
      <c r="BK28" s="5">
        <v>34.43863537508971</v>
      </c>
      <c r="BL28" s="5">
        <v>33.75386052790105</v>
      </c>
      <c r="BM28" s="5">
        <v>32.9961902595189</v>
      </c>
      <c r="BN28" s="5">
        <v>32.1636481074687</v>
      </c>
      <c r="BO28" s="5">
        <v>31.251839103593085</v>
      </c>
      <c r="BP28" s="5">
        <v>30.254469308738184</v>
      </c>
      <c r="BQ28" s="5">
        <v>29.16453774918977</v>
      </c>
      <c r="BR28" s="5">
        <v>27.976037705723634</v>
      </c>
      <c r="BS28" s="5">
        <v>26.685862301628543</v>
      </c>
      <c r="BT28" s="5">
        <v>25.295539360999992</v>
      </c>
      <c r="BU28" s="5">
        <v>23.81244133930522</v>
      </c>
      <c r="BV28" s="5">
        <v>22.25022034500856</v>
      </c>
      <c r="BW28" s="5">
        <v>20.628375973872302</v>
      </c>
      <c r="BX28" s="5">
        <v>18.97103293947878</v>
      </c>
      <c r="BY28" s="5">
        <v>17.30514541706869</v>
      </c>
      <c r="BZ28" s="5">
        <v>15.65842693064983</v>
      </c>
      <c r="CA28" s="5">
        <v>14.057318030353878</v>
      </c>
      <c r="CB28" s="5">
        <v>12.525256535979638</v>
      </c>
      <c r="CC28" s="5">
        <v>11.081427281586455</v>
      </c>
    </row>
    <row r="29" spans="1:81" ht="15.75">
      <c r="A29" s="93">
        <v>110</v>
      </c>
      <c r="B29" s="23" t="s">
        <v>17</v>
      </c>
      <c r="C29" s="14">
        <f t="shared" si="0"/>
        <v>22</v>
      </c>
      <c r="Y29" s="5"/>
      <c r="AC29" s="5">
        <v>10.928109163400485</v>
      </c>
      <c r="AD29" s="5">
        <v>12.266805809607119</v>
      </c>
      <c r="AE29" s="5">
        <v>13.679774516768816</v>
      </c>
      <c r="AF29" s="5">
        <v>15.150513687404223</v>
      </c>
      <c r="AG29" s="17">
        <v>16.659329015051803</v>
      </c>
      <c r="AH29" s="5">
        <v>18.184338677983625</v>
      </c>
      <c r="AI29" s="5">
        <v>19.702800435394042</v>
      </c>
      <c r="AJ29" s="5">
        <v>21.19262550891192</v>
      </c>
      <c r="AK29" s="5">
        <v>22.633890068018626</v>
      </c>
      <c r="AL29" s="5">
        <v>24.01013006810606</v>
      </c>
      <c r="AM29" s="5">
        <v>25.309220752818344</v>
      </c>
      <c r="AN29" s="5">
        <v>26.523701338684155</v>
      </c>
      <c r="AO29" s="5">
        <v>27.650499968699968</v>
      </c>
      <c r="AP29" s="5">
        <v>28.69012485495675</v>
      </c>
      <c r="AQ29" s="5">
        <v>29.645488798091264</v>
      </c>
      <c r="AR29" s="17">
        <v>30.52060031350793</v>
      </c>
      <c r="AS29" s="5">
        <v>31.319367658854095</v>
      </c>
      <c r="AT29" s="5">
        <v>32.04471826091274</v>
      </c>
      <c r="AU29" s="5">
        <v>32.69814728264348</v>
      </c>
      <c r="AV29" s="5">
        <v>33.279699929415706</v>
      </c>
      <c r="AW29" s="5">
        <v>33.788292523408714</v>
      </c>
      <c r="AX29" s="5">
        <v>34.22221360602598</v>
      </c>
      <c r="AY29" s="5">
        <v>34.57963299143634</v>
      </c>
      <c r="AZ29" s="5">
        <v>34.85898274909212</v>
      </c>
      <c r="BA29" s="5">
        <v>35.05914376177639</v>
      </c>
      <c r="BB29" s="5">
        <v>35.179449776886386</v>
      </c>
      <c r="BC29" s="5">
        <v>35.21958172099002</v>
      </c>
      <c r="BD29" s="5">
        <v>35.17944977688639</v>
      </c>
      <c r="BE29" s="5">
        <v>35.059143761776404</v>
      </c>
      <c r="BF29" s="5">
        <v>34.85898274909212</v>
      </c>
      <c r="BG29" s="5">
        <v>34.57963299143634</v>
      </c>
      <c r="BH29" s="5">
        <v>34.22221360602603</v>
      </c>
      <c r="BI29" s="5">
        <v>33.78829252340873</v>
      </c>
      <c r="BJ29" s="5">
        <v>33.27969992941571</v>
      </c>
      <c r="BK29" s="5">
        <v>32.69814728264348</v>
      </c>
      <c r="BL29" s="5">
        <v>32.044718260912745</v>
      </c>
      <c r="BM29" s="5">
        <v>31.31936765885409</v>
      </c>
      <c r="BN29" s="5">
        <v>30.520600313507945</v>
      </c>
      <c r="BO29" s="5">
        <v>29.645488798091275</v>
      </c>
      <c r="BP29" s="5">
        <v>28.69012485495674</v>
      </c>
      <c r="BQ29" s="5">
        <v>27.65049996869996</v>
      </c>
      <c r="BR29" s="5">
        <v>26.523701338684155</v>
      </c>
      <c r="BS29" s="5">
        <v>25.309220752818348</v>
      </c>
      <c r="BT29" s="5">
        <v>24.01013006810606</v>
      </c>
      <c r="BU29" s="5">
        <v>22.63389006801863</v>
      </c>
      <c r="BV29" s="5">
        <v>21.192625508911913</v>
      </c>
      <c r="BW29" s="5">
        <v>19.702800435394046</v>
      </c>
      <c r="BX29" s="5">
        <v>18.184338677983614</v>
      </c>
      <c r="BY29" s="5">
        <v>16.659329015051803</v>
      </c>
      <c r="BZ29" s="5">
        <v>15.15051368740422</v>
      </c>
      <c r="CA29" s="5">
        <v>13.679774516768822</v>
      </c>
      <c r="CB29" s="5">
        <v>12.266805809607117</v>
      </c>
      <c r="CC29" s="5">
        <v>10.928109163400482</v>
      </c>
    </row>
    <row r="30" spans="1:81" ht="15.75">
      <c r="A30" s="93">
        <v>115</v>
      </c>
      <c r="B30" s="23" t="s">
        <v>17</v>
      </c>
      <c r="C30" s="14">
        <f t="shared" si="0"/>
        <v>23</v>
      </c>
      <c r="Y30" s="5"/>
      <c r="AC30" s="5">
        <v>10.762379336555432</v>
      </c>
      <c r="AD30" s="5">
        <v>12.00597748455165</v>
      </c>
      <c r="AE30" s="5">
        <v>13.312548565196614</v>
      </c>
      <c r="AF30" s="5">
        <v>14.667878496381462</v>
      </c>
      <c r="AG30" s="17">
        <v>16.05532897226995</v>
      </c>
      <c r="AH30" s="5">
        <v>17.456640794363427</v>
      </c>
      <c r="AI30" s="5">
        <v>18.8529543609917</v>
      </c>
      <c r="AJ30" s="5">
        <v>20.225945321358775</v>
      </c>
      <c r="AK30" s="5">
        <v>21.55894019381968</v>
      </c>
      <c r="AL30" s="5">
        <v>22.83786411964582</v>
      </c>
      <c r="AM30" s="5">
        <v>24.05188740574397</v>
      </c>
      <c r="AN30" s="5">
        <v>25.193679916839226</v>
      </c>
      <c r="AO30" s="5">
        <v>26.25924647341413</v>
      </c>
      <c r="AP30" s="5">
        <v>27.24738952296434</v>
      </c>
      <c r="AQ30" s="5">
        <v>28.15891109426608</v>
      </c>
      <c r="AR30" s="17">
        <v>28.995708596130182</v>
      </c>
      <c r="AS30" s="5">
        <v>29.759927732081255</v>
      </c>
      <c r="AT30" s="5">
        <v>30.453308614961763</v>
      </c>
      <c r="AU30" s="5">
        <v>31.076805603312437</v>
      </c>
      <c r="AV30" s="5">
        <v>31.63049258317657</v>
      </c>
      <c r="AW30" s="5">
        <v>32.113701747108784</v>
      </c>
      <c r="AX30" s="5">
        <v>32.52530152617641</v>
      </c>
      <c r="AY30" s="5">
        <v>32.86400743058981</v>
      </c>
      <c r="AZ30" s="5">
        <v>33.12863795526998</v>
      </c>
      <c r="BA30" s="5">
        <v>33.31826729334369</v>
      </c>
      <c r="BB30" s="5">
        <v>33.432272586927304</v>
      </c>
      <c r="BC30" s="5">
        <v>33.4703102866752</v>
      </c>
      <c r="BD30" s="5">
        <v>33.432272586927276</v>
      </c>
      <c r="BE30" s="5">
        <v>33.31826729334366</v>
      </c>
      <c r="BF30" s="5">
        <v>33.12863795526999</v>
      </c>
      <c r="BG30" s="5">
        <v>32.86400743058979</v>
      </c>
      <c r="BH30" s="5">
        <v>32.52530152617642</v>
      </c>
      <c r="BI30" s="5">
        <v>32.1137017471088</v>
      </c>
      <c r="BJ30" s="5">
        <v>31.630492583176576</v>
      </c>
      <c r="BK30" s="5">
        <v>31.076805603312433</v>
      </c>
      <c r="BL30" s="5">
        <v>30.453308614961763</v>
      </c>
      <c r="BM30" s="5">
        <v>29.759927732081263</v>
      </c>
      <c r="BN30" s="5">
        <v>28.995708596130193</v>
      </c>
      <c r="BO30" s="5">
        <v>28.158911094266088</v>
      </c>
      <c r="BP30" s="5">
        <v>27.247389522964344</v>
      </c>
      <c r="BQ30" s="5">
        <v>26.25924647341412</v>
      </c>
      <c r="BR30" s="5">
        <v>25.193679916839223</v>
      </c>
      <c r="BS30" s="5">
        <v>24.051887405743972</v>
      </c>
      <c r="BT30" s="5">
        <v>22.837864119645822</v>
      </c>
      <c r="BU30" s="5">
        <v>21.558940193819687</v>
      </c>
      <c r="BV30" s="5">
        <v>20.225945321358772</v>
      </c>
      <c r="BW30" s="5">
        <v>18.85295436099169</v>
      </c>
      <c r="BX30" s="5">
        <v>17.456640794363423</v>
      </c>
      <c r="BY30" s="5">
        <v>16.055328972269944</v>
      </c>
      <c r="BZ30" s="5">
        <v>14.66787849638146</v>
      </c>
      <c r="CA30" s="5">
        <v>13.312548565196607</v>
      </c>
      <c r="CB30" s="5">
        <v>12.005977484551646</v>
      </c>
      <c r="CC30" s="5">
        <v>10.76237933655543</v>
      </c>
    </row>
    <row r="31" spans="1:81" ht="15.75">
      <c r="A31" s="93">
        <v>120</v>
      </c>
      <c r="B31" s="23" t="s">
        <v>17</v>
      </c>
      <c r="C31" s="14">
        <f t="shared" si="0"/>
        <v>24</v>
      </c>
      <c r="Y31" s="5"/>
      <c r="AC31" s="5">
        <v>10.587990266721873</v>
      </c>
      <c r="AD31" s="5">
        <v>11.745449041022447</v>
      </c>
      <c r="AE31" s="5">
        <v>12.956653475267998</v>
      </c>
      <c r="AF31" s="5">
        <v>14.209326480520991</v>
      </c>
      <c r="AG31" s="17">
        <v>15.489327538871583</v>
      </c>
      <c r="AH31" s="5">
        <v>16.78129297460301</v>
      </c>
      <c r="AI31" s="5">
        <v>18.069423655028263</v>
      </c>
      <c r="AJ31" s="5">
        <v>19.338343658771553</v>
      </c>
      <c r="AK31" s="5">
        <v>20.573933089910433</v>
      </c>
      <c r="AL31" s="5">
        <v>21.76403235312262</v>
      </c>
      <c r="AM31" s="5">
        <v>22.89892745674807</v>
      </c>
      <c r="AN31" s="5">
        <v>23.971556126068993</v>
      </c>
      <c r="AO31" s="5">
        <v>24.977418129054502</v>
      </c>
      <c r="AP31" s="5">
        <v>25.914221838495678</v>
      </c>
      <c r="AQ31" s="5">
        <v>26.781342232960107</v>
      </c>
      <c r="AR31" s="17">
        <v>27.579193439456155</v>
      </c>
      <c r="AS31" s="5">
        <v>28.3086250767848</v>
      </c>
      <c r="AT31" s="5">
        <v>28.970434956895872</v>
      </c>
      <c r="AU31" s="5">
        <v>29.56505588309423</v>
      </c>
      <c r="AV31" s="5">
        <v>30.092430704260423</v>
      </c>
      <c r="AW31" s="5">
        <v>30.55204875498902</v>
      </c>
      <c r="AX31" s="5">
        <v>30.943088337612796</v>
      </c>
      <c r="AY31" s="5">
        <v>31.264599846381174</v>
      </c>
      <c r="AZ31" s="5">
        <v>31.515672701718277</v>
      </c>
      <c r="BA31" s="5">
        <v>31.69555125907029</v>
      </c>
      <c r="BB31" s="5">
        <v>31.803691599552746</v>
      </c>
      <c r="BC31" s="5">
        <v>31.83977335052501</v>
      </c>
      <c r="BD31" s="5">
        <v>31.803691599552753</v>
      </c>
      <c r="BE31" s="5">
        <v>31.69555125907029</v>
      </c>
      <c r="BF31" s="5">
        <v>31.515672701718284</v>
      </c>
      <c r="BG31" s="5">
        <v>31.264599846381163</v>
      </c>
      <c r="BH31" s="5">
        <v>30.943088337612792</v>
      </c>
      <c r="BI31" s="5">
        <v>30.55204875498901</v>
      </c>
      <c r="BJ31" s="5">
        <v>30.09243070426043</v>
      </c>
      <c r="BK31" s="5">
        <v>29.565055883094228</v>
      </c>
      <c r="BL31" s="5">
        <v>28.970434956895875</v>
      </c>
      <c r="BM31" s="5">
        <v>28.308625076784804</v>
      </c>
      <c r="BN31" s="5">
        <v>27.57919343945615</v>
      </c>
      <c r="BO31" s="5">
        <v>26.781342232960117</v>
      </c>
      <c r="BP31" s="5">
        <v>25.914221838495664</v>
      </c>
      <c r="BQ31" s="5">
        <v>24.977418129054524</v>
      </c>
      <c r="BR31" s="5">
        <v>23.971556126068993</v>
      </c>
      <c r="BS31" s="5">
        <v>22.898927456748066</v>
      </c>
      <c r="BT31" s="5">
        <v>21.764032353122616</v>
      </c>
      <c r="BU31" s="5">
        <v>20.57393308991043</v>
      </c>
      <c r="BV31" s="5">
        <v>19.338343658771553</v>
      </c>
      <c r="BW31" s="5">
        <v>18.069423655028274</v>
      </c>
      <c r="BX31" s="5">
        <v>16.78129297460301</v>
      </c>
      <c r="BY31" s="5">
        <v>15.489327538871583</v>
      </c>
      <c r="BZ31" s="5">
        <v>14.209326480520991</v>
      </c>
      <c r="CA31" s="5">
        <v>12.956653475267997</v>
      </c>
      <c r="CB31" s="5">
        <v>11.74544904102244</v>
      </c>
      <c r="CC31" s="5">
        <v>10.587990266721876</v>
      </c>
    </row>
    <row r="32" spans="1:81" ht="15.75">
      <c r="A32" s="93">
        <v>125</v>
      </c>
      <c r="B32" s="23" t="s">
        <v>17</v>
      </c>
      <c r="C32" s="14">
        <f t="shared" si="0"/>
        <v>25</v>
      </c>
      <c r="Y32" s="5"/>
      <c r="AC32" s="5">
        <v>10.407827516987156</v>
      </c>
      <c r="AD32" s="5">
        <v>11.487115234135075</v>
      </c>
      <c r="AE32" s="5">
        <v>12.61254514682162</v>
      </c>
      <c r="AF32" s="5">
        <v>13.773474821764434</v>
      </c>
      <c r="AG32" s="17">
        <v>14.957810985718758</v>
      </c>
      <c r="AH32" s="5">
        <v>16.1525196832825</v>
      </c>
      <c r="AI32" s="5">
        <v>17.34423731021777</v>
      </c>
      <c r="AJ32" s="5">
        <v>18.519925401142164</v>
      </c>
      <c r="AK32" s="5">
        <v>19.66749958798625</v>
      </c>
      <c r="AL32" s="5">
        <v>20.77636085199357</v>
      </c>
      <c r="AM32" s="5">
        <v>21.837767037622612</v>
      </c>
      <c r="AN32" s="5">
        <v>22.84500407296827</v>
      </c>
      <c r="AO32" s="5">
        <v>23.793346177420823</v>
      </c>
      <c r="AP32" s="5">
        <v>24.679826957325286</v>
      </c>
      <c r="AQ32" s="5">
        <v>25.502871997167457</v>
      </c>
      <c r="AR32" s="17">
        <v>26.26186217902178</v>
      </c>
      <c r="AS32" s="5">
        <v>26.95670152958324</v>
      </c>
      <c r="AT32" s="5">
        <v>27.587453274875408</v>
      </c>
      <c r="AU32" s="5">
        <v>28.154085954734985</v>
      </c>
      <c r="AV32" s="5">
        <v>28.656343711402997</v>
      </c>
      <c r="AW32" s="5">
        <v>29.093728223234333</v>
      </c>
      <c r="AX32" s="5">
        <v>29.465560447556953</v>
      </c>
      <c r="AY32" s="5">
        <v>29.77108213440694</v>
      </c>
      <c r="AZ32" s="5">
        <v>30.009560342267626</v>
      </c>
      <c r="BA32" s="5">
        <v>30.180370022748573</v>
      </c>
      <c r="BB32" s="5">
        <v>30.28304508510293</v>
      </c>
      <c r="BC32" s="5">
        <v>30.317301724784514</v>
      </c>
      <c r="BD32" s="5">
        <v>30.283045085102923</v>
      </c>
      <c r="BE32" s="5">
        <v>30.18037002274857</v>
      </c>
      <c r="BF32" s="5">
        <v>30.009560342267626</v>
      </c>
      <c r="BG32" s="5">
        <v>29.771082134406946</v>
      </c>
      <c r="BH32" s="5">
        <v>29.465560447556953</v>
      </c>
      <c r="BI32" s="5">
        <v>29.093728223234336</v>
      </c>
      <c r="BJ32" s="5">
        <v>28.656343711402993</v>
      </c>
      <c r="BK32" s="5">
        <v>28.154085954734995</v>
      </c>
      <c r="BL32" s="5">
        <v>27.587453274875408</v>
      </c>
      <c r="BM32" s="5">
        <v>26.95670152958325</v>
      </c>
      <c r="BN32" s="5">
        <v>26.26186217902177</v>
      </c>
      <c r="BO32" s="5">
        <v>25.502871997167453</v>
      </c>
      <c r="BP32" s="5">
        <v>24.6798269573253</v>
      </c>
      <c r="BQ32" s="5">
        <v>23.793346177420826</v>
      </c>
      <c r="BR32" s="5">
        <v>22.845004072968276</v>
      </c>
      <c r="BS32" s="5">
        <v>21.83776703762262</v>
      </c>
      <c r="BT32" s="5">
        <v>20.77636085199357</v>
      </c>
      <c r="BU32" s="5">
        <v>19.667499587986256</v>
      </c>
      <c r="BV32" s="5">
        <v>18.519925401142178</v>
      </c>
      <c r="BW32" s="5">
        <v>17.34423731021778</v>
      </c>
      <c r="BX32" s="5">
        <v>16.152519683282506</v>
      </c>
      <c r="BY32" s="5">
        <v>14.957810985718764</v>
      </c>
      <c r="BZ32" s="5">
        <v>13.773474821764436</v>
      </c>
      <c r="CA32" s="5">
        <v>12.612545146821624</v>
      </c>
      <c r="CB32" s="5">
        <v>11.487115234135084</v>
      </c>
      <c r="CC32" s="5">
        <v>10.407827516987158</v>
      </c>
    </row>
    <row r="33" spans="1:81" ht="15.75">
      <c r="A33" s="93">
        <v>130</v>
      </c>
      <c r="B33" s="23" t="s">
        <v>17</v>
      </c>
      <c r="C33" s="14">
        <f t="shared" si="0"/>
        <v>26</v>
      </c>
      <c r="Y33" s="5"/>
      <c r="AC33" s="5">
        <v>10.224103836980403</v>
      </c>
      <c r="AD33" s="5">
        <v>11.232294875815118</v>
      </c>
      <c r="AE33" s="5">
        <v>12.280306953026823</v>
      </c>
      <c r="AF33" s="5">
        <v>13.358875848597764</v>
      </c>
      <c r="AG33" s="17">
        <v>14.457592901521359</v>
      </c>
      <c r="AH33" s="5">
        <v>15.565312104507615</v>
      </c>
      <c r="AI33" s="5">
        <v>16.67062686368053</v>
      </c>
      <c r="AJ33" s="5">
        <v>17.762373793203633</v>
      </c>
      <c r="AK33" s="5">
        <v>18.83011329837968</v>
      </c>
      <c r="AL33" s="5">
        <v>19.86453620550989</v>
      </c>
      <c r="AM33" s="5">
        <v>20.857753369684772</v>
      </c>
      <c r="AN33" s="5">
        <v>21.803440451490392</v>
      </c>
      <c r="AO33" s="5">
        <v>22.696830581872916</v>
      </c>
      <c r="AP33" s="5">
        <v>23.534569723074583</v>
      </c>
      <c r="AQ33" s="5">
        <v>24.314468860142117</v>
      </c>
      <c r="AR33" s="17">
        <v>25.035199815893588</v>
      </c>
      <c r="AS33" s="5">
        <v>25.695984991029786</v>
      </c>
      <c r="AT33" s="5">
        <v>26.296325316151545</v>
      </c>
      <c r="AU33" s="5">
        <v>26.83579702543535</v>
      </c>
      <c r="AV33" s="5">
        <v>27.31393012723413</v>
      </c>
      <c r="AW33" s="5">
        <v>27.730164015531873</v>
      </c>
      <c r="AX33" s="5">
        <v>28.083862462522177</v>
      </c>
      <c r="AY33" s="5">
        <v>28.374363707093462</v>
      </c>
      <c r="AZ33" s="5">
        <v>28.60104191164127</v>
      </c>
      <c r="BA33" s="5">
        <v>28.763362318225134</v>
      </c>
      <c r="BB33" s="5">
        <v>28.860921077057125</v>
      </c>
      <c r="BC33" s="5">
        <v>28.89346871521808</v>
      </c>
      <c r="BD33" s="5">
        <v>28.860921077057125</v>
      </c>
      <c r="BE33" s="5">
        <v>28.763362318225152</v>
      </c>
      <c r="BF33" s="5">
        <v>28.601041911641275</v>
      </c>
      <c r="BG33" s="5">
        <v>28.37436370709345</v>
      </c>
      <c r="BH33" s="5">
        <v>28.083862462522188</v>
      </c>
      <c r="BI33" s="5">
        <v>27.73016401553188</v>
      </c>
      <c r="BJ33" s="5">
        <v>27.313930127234133</v>
      </c>
      <c r="BK33" s="5">
        <v>26.83579702543535</v>
      </c>
      <c r="BL33" s="5">
        <v>26.296325316151545</v>
      </c>
      <c r="BM33" s="5">
        <v>25.69598499102979</v>
      </c>
      <c r="BN33" s="5">
        <v>25.03519981589358</v>
      </c>
      <c r="BO33" s="5">
        <v>24.31446886014213</v>
      </c>
      <c r="BP33" s="5">
        <v>23.534569723074593</v>
      </c>
      <c r="BQ33" s="5">
        <v>22.696830581872927</v>
      </c>
      <c r="BR33" s="5">
        <v>21.80344045149039</v>
      </c>
      <c r="BS33" s="5">
        <v>20.857753369684787</v>
      </c>
      <c r="BT33" s="5">
        <v>19.864536205509893</v>
      </c>
      <c r="BU33" s="5">
        <v>18.830113298379676</v>
      </c>
      <c r="BV33" s="5">
        <v>17.762373793203633</v>
      </c>
      <c r="BW33" s="5">
        <v>16.670626863680532</v>
      </c>
      <c r="BX33" s="5">
        <v>15.565312104507623</v>
      </c>
      <c r="BY33" s="5">
        <v>14.457592901521354</v>
      </c>
      <c r="BZ33" s="5">
        <v>13.358875848597762</v>
      </c>
      <c r="CA33" s="5">
        <v>12.280306953026827</v>
      </c>
      <c r="CB33" s="5">
        <v>11.232294875815127</v>
      </c>
      <c r="CC33" s="5">
        <v>10.224103836980408</v>
      </c>
    </row>
    <row r="34" spans="1:81" ht="15.75">
      <c r="A34" s="93">
        <v>135</v>
      </c>
      <c r="B34" s="23" t="s">
        <v>17</v>
      </c>
      <c r="C34" s="14">
        <f t="shared" si="0"/>
        <v>27</v>
      </c>
      <c r="Y34" s="5"/>
      <c r="AC34" s="5">
        <v>10.038512033123814</v>
      </c>
      <c r="AD34" s="5">
        <v>10.981885290704149</v>
      </c>
      <c r="AE34" s="5">
        <v>11.959779433803577</v>
      </c>
      <c r="AF34" s="5">
        <v>12.964093213032196</v>
      </c>
      <c r="AG34" s="17">
        <v>13.985810837014485</v>
      </c>
      <c r="AH34" s="5">
        <v>15.01532774982565</v>
      </c>
      <c r="AI34" s="5">
        <v>16.042825037813188</v>
      </c>
      <c r="AJ34" s="5">
        <v>17.058660621227784</v>
      </c>
      <c r="AK34" s="5">
        <v>18.05374073935505</v>
      </c>
      <c r="AL34" s="5">
        <v>19.019835579223233</v>
      </c>
      <c r="AM34" s="5">
        <v>19.94980876394392</v>
      </c>
      <c r="AN34" s="5">
        <v>20.83774127366637</v>
      </c>
      <c r="AO34" s="5">
        <v>21.678944588845553</v>
      </c>
      <c r="AP34" s="5">
        <v>22.469872947997217</v>
      </c>
      <c r="AQ34" s="5">
        <v>23.207957790275582</v>
      </c>
      <c r="AR34" s="17">
        <v>23.891396207760437</v>
      </c>
      <c r="AS34" s="5">
        <v>24.518927990916907</v>
      </c>
      <c r="AT34" s="5">
        <v>25.089632373819047</v>
      </c>
      <c r="AU34" s="5">
        <v>25.60276703189524</v>
      </c>
      <c r="AV34" s="5">
        <v>26.057660500850336</v>
      </c>
      <c r="AW34" s="5">
        <v>26.453657701341623</v>
      </c>
      <c r="AX34" s="5">
        <v>26.790109158083627</v>
      </c>
      <c r="AY34" s="5">
        <v>27.066389407111107</v>
      </c>
      <c r="AZ34" s="5">
        <v>27.28192937312163</v>
      </c>
      <c r="BA34" s="5">
        <v>27.436250342467464</v>
      </c>
      <c r="BB34" s="5">
        <v>27.528991895165284</v>
      </c>
      <c r="BC34" s="5">
        <v>27.55993089733934</v>
      </c>
      <c r="BD34" s="5">
        <v>27.528991895165287</v>
      </c>
      <c r="BE34" s="5">
        <v>27.43625034246746</v>
      </c>
      <c r="BF34" s="5">
        <v>27.28192937312163</v>
      </c>
      <c r="BG34" s="5">
        <v>27.06638940711112</v>
      </c>
      <c r="BH34" s="5">
        <v>26.790109158083624</v>
      </c>
      <c r="BI34" s="5">
        <v>26.45365770134164</v>
      </c>
      <c r="BJ34" s="5">
        <v>26.05766050085034</v>
      </c>
      <c r="BK34" s="5">
        <v>25.602767031895226</v>
      </c>
      <c r="BL34" s="5">
        <v>25.08963237381905</v>
      </c>
      <c r="BM34" s="5">
        <v>24.5189279909169</v>
      </c>
      <c r="BN34" s="5">
        <v>23.89139620776044</v>
      </c>
      <c r="BO34" s="5">
        <v>23.207957790275582</v>
      </c>
      <c r="BP34" s="5">
        <v>22.46987294799722</v>
      </c>
      <c r="BQ34" s="5">
        <v>21.678944588845546</v>
      </c>
      <c r="BR34" s="5">
        <v>20.837741273666364</v>
      </c>
      <c r="BS34" s="5">
        <v>19.949808763943924</v>
      </c>
      <c r="BT34" s="5">
        <v>19.01983557922323</v>
      </c>
      <c r="BU34" s="5">
        <v>18.05374073935505</v>
      </c>
      <c r="BV34" s="5">
        <v>17.058660621227787</v>
      </c>
      <c r="BW34" s="5">
        <v>16.04282503781318</v>
      </c>
      <c r="BX34" s="5">
        <v>15.015327749825648</v>
      </c>
      <c r="BY34" s="5">
        <v>13.985810837014485</v>
      </c>
      <c r="BZ34" s="5">
        <v>12.964093213032195</v>
      </c>
      <c r="CA34" s="5">
        <v>11.959779433803572</v>
      </c>
      <c r="CB34" s="5">
        <v>10.981885290704147</v>
      </c>
      <c r="CC34" s="5">
        <v>10.038512033123816</v>
      </c>
    </row>
    <row r="35" spans="1:81" ht="15.75">
      <c r="A35" s="93">
        <v>140</v>
      </c>
      <c r="B35" s="23" t="s">
        <v>17</v>
      </c>
      <c r="C35" s="14">
        <f t="shared" si="0"/>
        <v>28</v>
      </c>
      <c r="Y35" s="5"/>
      <c r="AC35" s="5">
        <v>9.852344224141758</v>
      </c>
      <c r="AD35" s="5">
        <v>10.736476968230956</v>
      </c>
      <c r="AE35" s="5">
        <v>11.650650477617535</v>
      </c>
      <c r="AF35" s="5">
        <v>12.587746939987918</v>
      </c>
      <c r="AG35" s="17">
        <v>13.539908422491067</v>
      </c>
      <c r="AH35" s="5">
        <v>14.498798580705957</v>
      </c>
      <c r="AI35" s="5">
        <v>15.455898726946685</v>
      </c>
      <c r="AJ35" s="5">
        <v>16.402814412932376</v>
      </c>
      <c r="AK35" s="5">
        <v>17.331565852523426</v>
      </c>
      <c r="AL35" s="5">
        <v>18.23483618129488</v>
      </c>
      <c r="AM35" s="5">
        <v>19.1061559802159</v>
      </c>
      <c r="AN35" s="5">
        <v>19.940010234963328</v>
      </c>
      <c r="AO35" s="5">
        <v>20.731863817678647</v>
      </c>
      <c r="AP35" s="5">
        <v>21.47811200653898</v>
      </c>
      <c r="AQ35" s="5">
        <v>22.175971659128635</v>
      </c>
      <c r="AR35" s="17">
        <v>22.823334811511884</v>
      </c>
      <c r="AS35" s="5">
        <v>23.41860867332002</v>
      </c>
      <c r="AT35" s="5">
        <v>23.960564065333234</v>
      </c>
      <c r="AU35" s="5">
        <v>24.448209016712944</v>
      </c>
      <c r="AV35" s="5">
        <v>24.880696908193837</v>
      </c>
      <c r="AW35" s="5">
        <v>25.257270934851306</v>
      </c>
      <c r="AX35" s="5">
        <v>25.57724035882458</v>
      </c>
      <c r="AY35" s="5">
        <v>25.83998010261087</v>
      </c>
      <c r="AZ35" s="5">
        <v>26.044944030838213</v>
      </c>
      <c r="BA35" s="5">
        <v>26.191683377334098</v>
      </c>
      <c r="BB35" s="5">
        <v>26.27986426517176</v>
      </c>
      <c r="BC35" s="5">
        <v>26.309281037774234</v>
      </c>
      <c r="BD35" s="5">
        <v>26.279864265171753</v>
      </c>
      <c r="BE35" s="5">
        <v>26.19168337733409</v>
      </c>
      <c r="BF35" s="5">
        <v>26.044944030838206</v>
      </c>
      <c r="BG35" s="5">
        <v>25.839980102610877</v>
      </c>
      <c r="BH35" s="5">
        <v>25.57724035882457</v>
      </c>
      <c r="BI35" s="5">
        <v>25.257270934851302</v>
      </c>
      <c r="BJ35" s="5">
        <v>24.880696908193826</v>
      </c>
      <c r="BK35" s="5">
        <v>24.448209016712937</v>
      </c>
      <c r="BL35" s="5">
        <v>23.960564065333234</v>
      </c>
      <c r="BM35" s="5">
        <v>23.418608673320026</v>
      </c>
      <c r="BN35" s="5">
        <v>22.82333481151187</v>
      </c>
      <c r="BO35" s="5">
        <v>22.175971659128646</v>
      </c>
      <c r="BP35" s="5">
        <v>21.47811200653898</v>
      </c>
      <c r="BQ35" s="5">
        <v>20.731863817678647</v>
      </c>
      <c r="BR35" s="5">
        <v>19.940010234963324</v>
      </c>
      <c r="BS35" s="5">
        <v>19.1061559802159</v>
      </c>
      <c r="BT35" s="5">
        <v>18.234836181294888</v>
      </c>
      <c r="BU35" s="5">
        <v>17.331565852523433</v>
      </c>
      <c r="BV35" s="5">
        <v>16.402814412932358</v>
      </c>
      <c r="BW35" s="5">
        <v>15.455898726946684</v>
      </c>
      <c r="BX35" s="5">
        <v>14.498798580705962</v>
      </c>
      <c r="BY35" s="5">
        <v>13.539908422491067</v>
      </c>
      <c r="BZ35" s="5">
        <v>12.587746939987918</v>
      </c>
      <c r="CA35" s="5">
        <v>11.650650477617539</v>
      </c>
      <c r="CB35" s="5">
        <v>10.736476968230946</v>
      </c>
      <c r="CC35" s="5">
        <v>9.85234422414176</v>
      </c>
    </row>
    <row r="36" spans="1:81" ht="15.75">
      <c r="A36" s="93">
        <v>145</v>
      </c>
      <c r="B36" s="23" t="s">
        <v>17</v>
      </c>
      <c r="C36" s="14">
        <f t="shared" si="0"/>
        <v>29</v>
      </c>
      <c r="Y36" s="5"/>
      <c r="AC36" s="5">
        <v>9.666584250371107</v>
      </c>
      <c r="AD36" s="5">
        <v>10.496438264761494</v>
      </c>
      <c r="AE36" s="5">
        <v>11.352517428782193</v>
      </c>
      <c r="AF36" s="5">
        <v>12.22853810972708</v>
      </c>
      <c r="AG36" s="17">
        <v>13.117610433599216</v>
      </c>
      <c r="AH36" s="5">
        <v>14.012449493966805</v>
      </c>
      <c r="AI36" s="5">
        <v>14.905611165527866</v>
      </c>
      <c r="AJ36" s="5">
        <v>15.789734604072523</v>
      </c>
      <c r="AK36" s="5">
        <v>16.65777179592148</v>
      </c>
      <c r="AL36" s="5">
        <v>17.503185265343888</v>
      </c>
      <c r="AM36" s="5">
        <v>18.320098369783253</v>
      </c>
      <c r="AN36" s="5">
        <v>19.103388156336088</v>
      </c>
      <c r="AO36" s="5">
        <v>19.848717719716966</v>
      </c>
      <c r="AP36" s="5">
        <v>20.55251227547232</v>
      </c>
      <c r="AQ36" s="5">
        <v>21.211889525935927</v>
      </c>
      <c r="AR36" s="17">
        <v>21.824559292462435</v>
      </c>
      <c r="AS36" s="5">
        <v>22.38870915236158</v>
      </c>
      <c r="AT36" s="5">
        <v>22.902891832193934</v>
      </c>
      <c r="AU36" s="5">
        <v>23.365926810934713</v>
      </c>
      <c r="AV36" s="5">
        <v>23.776823856488193</v>
      </c>
      <c r="AW36" s="5">
        <v>24.13473114687078</v>
      </c>
      <c r="AX36" s="5">
        <v>24.438906239889548</v>
      </c>
      <c r="AY36" s="5">
        <v>24.68870517553701</v>
      </c>
      <c r="AZ36" s="5">
        <v>24.88358370134924</v>
      </c>
      <c r="BA36" s="5">
        <v>25.023104827300298</v>
      </c>
      <c r="BB36" s="5">
        <v>25.10694813576501</v>
      </c>
      <c r="BC36" s="5">
        <v>25.134917857924115</v>
      </c>
      <c r="BD36" s="5">
        <v>25.106948135765</v>
      </c>
      <c r="BE36" s="5">
        <v>25.023104827300298</v>
      </c>
      <c r="BF36" s="5">
        <v>24.883583701349245</v>
      </c>
      <c r="BG36" s="5">
        <v>24.688705175537002</v>
      </c>
      <c r="BH36" s="5">
        <v>24.438906239889544</v>
      </c>
      <c r="BI36" s="5">
        <v>24.134731146870784</v>
      </c>
      <c r="BJ36" s="5">
        <v>23.7768238564882</v>
      </c>
      <c r="BK36" s="5">
        <v>23.365926810934713</v>
      </c>
      <c r="BL36" s="5">
        <v>22.902891832193937</v>
      </c>
      <c r="BM36" s="5">
        <v>22.388709152361578</v>
      </c>
      <c r="BN36" s="5">
        <v>21.82455929246243</v>
      </c>
      <c r="BO36" s="5">
        <v>21.211889525935927</v>
      </c>
      <c r="BP36" s="5">
        <v>20.55251227547232</v>
      </c>
      <c r="BQ36" s="5">
        <v>19.848717719716955</v>
      </c>
      <c r="BR36" s="5">
        <v>19.103388156336077</v>
      </c>
      <c r="BS36" s="5">
        <v>18.320098369783253</v>
      </c>
      <c r="BT36" s="5">
        <v>17.503185265343884</v>
      </c>
      <c r="BU36" s="5">
        <v>16.65777179592148</v>
      </c>
      <c r="BV36" s="5">
        <v>15.789734604072523</v>
      </c>
      <c r="BW36" s="5">
        <v>14.905611165527864</v>
      </c>
      <c r="BX36" s="5">
        <v>14.012449493966804</v>
      </c>
      <c r="BY36" s="5">
        <v>13.117610433599216</v>
      </c>
      <c r="BZ36" s="5">
        <v>12.228538109727074</v>
      </c>
      <c r="CA36" s="5">
        <v>11.352517428782201</v>
      </c>
      <c r="CB36" s="5">
        <v>10.496438264761496</v>
      </c>
      <c r="CC36" s="5">
        <v>9.666584250371104</v>
      </c>
    </row>
    <row r="37" spans="1:81" ht="15.75">
      <c r="A37" s="93">
        <v>150</v>
      </c>
      <c r="B37" s="23" t="s">
        <v>17</v>
      </c>
      <c r="C37" s="14">
        <f t="shared" si="0"/>
        <v>30</v>
      </c>
      <c r="Y37" s="5"/>
      <c r="AC37" s="5">
        <v>9.481978952450376</v>
      </c>
      <c r="AD37" s="5">
        <v>10.261977745886103</v>
      </c>
      <c r="AE37" s="5">
        <v>11.06492937443227</v>
      </c>
      <c r="AF37" s="5">
        <v>11.885260437900925</v>
      </c>
      <c r="AG37" s="17">
        <v>12.716895291098165</v>
      </c>
      <c r="AH37" s="5">
        <v>13.55342737488669</v>
      </c>
      <c r="AI37" s="5">
        <v>14.38830842524391</v>
      </c>
      <c r="AJ37" s="5">
        <v>15.21504203585769</v>
      </c>
      <c r="AK37" s="5">
        <v>16.027367008946513</v>
      </c>
      <c r="AL37" s="5">
        <v>16.819416629851375</v>
      </c>
      <c r="AM37" s="5">
        <v>17.585842480133408</v>
      </c>
      <c r="AN37" s="5">
        <v>18.321895389321256</v>
      </c>
      <c r="AO37" s="5">
        <v>19.023461058230424</v>
      </c>
      <c r="AP37" s="5">
        <v>19.68705301073081</v>
      </c>
      <c r="AQ37" s="5">
        <v>20.309770035055617</v>
      </c>
      <c r="AR37" s="17">
        <v>20.889228459852326</v>
      </c>
      <c r="AS37" s="5">
        <v>21.423481032098657</v>
      </c>
      <c r="AT37" s="5">
        <v>21.910933731670195</v>
      </c>
      <c r="AU37" s="5">
        <v>22.350269838669774</v>
      </c>
      <c r="AV37" s="5">
        <v>22.740387516795185</v>
      </c>
      <c r="AW37" s="5">
        <v>23.080353783817625</v>
      </c>
      <c r="AX37" s="5">
        <v>23.369374677098953</v>
      </c>
      <c r="AY37" s="5">
        <v>23.60677917990906</v>
      </c>
      <c r="AZ37" s="5">
        <v>23.7920132771628</v>
      </c>
      <c r="BA37" s="5">
        <v>23.924640302229452</v>
      </c>
      <c r="BB37" s="5">
        <v>24.00434425235743</v>
      </c>
      <c r="BC37" s="5">
        <v>24.030933626957054</v>
      </c>
      <c r="BD37" s="5">
        <v>24.004344252357438</v>
      </c>
      <c r="BE37" s="5">
        <v>23.924640302229456</v>
      </c>
      <c r="BF37" s="5">
        <v>23.792013277162795</v>
      </c>
      <c r="BG37" s="5">
        <v>23.60677917990907</v>
      </c>
      <c r="BH37" s="5">
        <v>23.369374677098953</v>
      </c>
      <c r="BI37" s="5">
        <v>23.080353783817625</v>
      </c>
      <c r="BJ37" s="5">
        <v>22.740387516795206</v>
      </c>
      <c r="BK37" s="5">
        <v>22.35026983866977</v>
      </c>
      <c r="BL37" s="5">
        <v>21.910933731670198</v>
      </c>
      <c r="BM37" s="5">
        <v>21.423481032098664</v>
      </c>
      <c r="BN37" s="5">
        <v>20.88922845985233</v>
      </c>
      <c r="BO37" s="5">
        <v>20.30977003505561</v>
      </c>
      <c r="BP37" s="5">
        <v>19.687053010730814</v>
      </c>
      <c r="BQ37" s="5">
        <v>19.023461058230403</v>
      </c>
      <c r="BR37" s="5">
        <v>18.321895389321266</v>
      </c>
      <c r="BS37" s="5">
        <v>17.585842480133397</v>
      </c>
      <c r="BT37" s="5">
        <v>16.81941662985138</v>
      </c>
      <c r="BU37" s="5">
        <v>16.027367008946523</v>
      </c>
      <c r="BV37" s="5">
        <v>15.215042035857694</v>
      </c>
      <c r="BW37" s="5">
        <v>14.388308425243906</v>
      </c>
      <c r="BX37" s="5">
        <v>13.55342737488669</v>
      </c>
      <c r="BY37" s="5">
        <v>12.716895291098167</v>
      </c>
      <c r="BZ37" s="5">
        <v>11.885260437900923</v>
      </c>
      <c r="CA37" s="5">
        <v>11.064929374432268</v>
      </c>
      <c r="CB37" s="5">
        <v>10.2619777458861</v>
      </c>
      <c r="CC37" s="5">
        <v>9.481978952450369</v>
      </c>
    </row>
    <row r="38" spans="1:55" ht="15.75">
      <c r="A38" s="93">
        <v>151.55589294433594</v>
      </c>
      <c r="Y38" s="5"/>
    </row>
    <row r="39" spans="1:55" ht="15.75">
      <c r="A39" s="93">
        <v>156.44479370117188</v>
      </c>
      <c r="Y39" s="5"/>
    </row>
    <row r="40" ht="15.75">
      <c r="Y40" s="5"/>
    </row>
    <row r="41" ht="15.75">
      <c r="Y41" s="5"/>
    </row>
    <row r="42" ht="15.75">
      <c r="Y42" s="5"/>
    </row>
    <row r="43" ht="15.75">
      <c r="Y43" s="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FN44"/>
  <sheetViews>
    <sheetView zoomScalePageLayoutView="0" workbookViewId="0" topLeftCell="Y6">
      <selection activeCell="Z18" sqref="Z18:CF18"/>
    </sheetView>
  </sheetViews>
  <sheetFormatPr defaultColWidth="9.00390625" defaultRowHeight="15.75"/>
  <cols>
    <col min="1" max="1" width="33.75390625" style="0" customWidth="1"/>
    <col min="2" max="2" width="9.50390625" style="4" bestFit="1" customWidth="1"/>
    <col min="3" max="3" width="7.625" style="3" bestFit="1" customWidth="1"/>
    <col min="4" max="4" width="3.125" style="32" customWidth="1"/>
    <col min="5" max="105" width="3.125" style="34" customWidth="1"/>
    <col min="106" max="106" width="6.25390625" style="34" bestFit="1" customWidth="1"/>
    <col min="107" max="138" width="3.125" style="32" customWidth="1"/>
    <col min="139" max="139" width="2.625" style="32" customWidth="1"/>
    <col min="140" max="140" width="9.00390625" style="32" customWidth="1"/>
  </cols>
  <sheetData>
    <row r="1" spans="2:106" ht="15.75" customHeight="1">
      <c r="B1" s="2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30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31"/>
    </row>
    <row r="2" spans="1:106" ht="15.75">
      <c r="A2" s="46"/>
      <c r="B2" s="45"/>
      <c r="D2" s="33" t="s">
        <v>0</v>
      </c>
      <c r="BC2" s="30"/>
      <c r="DB2" s="31"/>
    </row>
    <row r="3" spans="1:170" ht="18.75" customHeight="1">
      <c r="A3" s="6"/>
      <c r="B3" s="7"/>
      <c r="C3" s="8" t="s">
        <v>2</v>
      </c>
      <c r="D3" s="35"/>
      <c r="E3" s="36">
        <v>-50</v>
      </c>
      <c r="F3" s="36">
        <v>-49</v>
      </c>
      <c r="G3" s="36">
        <v>-48</v>
      </c>
      <c r="H3" s="36">
        <v>-47</v>
      </c>
      <c r="I3" s="36">
        <v>-46</v>
      </c>
      <c r="J3" s="36">
        <v>-45</v>
      </c>
      <c r="K3" s="36">
        <v>-44</v>
      </c>
      <c r="L3" s="36">
        <v>-43</v>
      </c>
      <c r="M3" s="36">
        <v>-42</v>
      </c>
      <c r="N3" s="36">
        <v>-41</v>
      </c>
      <c r="O3" s="36">
        <v>-40</v>
      </c>
      <c r="P3" s="36">
        <v>-39</v>
      </c>
      <c r="Q3" s="36">
        <v>-38</v>
      </c>
      <c r="R3" s="36">
        <v>-37</v>
      </c>
      <c r="S3" s="36">
        <v>-36</v>
      </c>
      <c r="T3" s="36">
        <v>-35</v>
      </c>
      <c r="U3" s="36">
        <v>-34</v>
      </c>
      <c r="V3" s="36">
        <v>-33</v>
      </c>
      <c r="W3" s="36">
        <v>-32</v>
      </c>
      <c r="X3" s="36">
        <v>-31</v>
      </c>
      <c r="Y3" s="36">
        <v>-30</v>
      </c>
      <c r="Z3" s="36">
        <v>-29</v>
      </c>
      <c r="AA3" s="36">
        <v>-28</v>
      </c>
      <c r="AB3" s="36">
        <v>-27</v>
      </c>
      <c r="AC3" s="36">
        <v>-26</v>
      </c>
      <c r="AD3" s="36">
        <v>-25</v>
      </c>
      <c r="AE3" s="36">
        <v>-24</v>
      </c>
      <c r="AF3" s="36">
        <v>-23</v>
      </c>
      <c r="AG3" s="36">
        <v>-22</v>
      </c>
      <c r="AH3" s="36">
        <v>-21</v>
      </c>
      <c r="AI3" s="36">
        <v>-20</v>
      </c>
      <c r="AJ3" s="36">
        <v>-19</v>
      </c>
      <c r="AK3" s="36">
        <v>-18</v>
      </c>
      <c r="AL3" s="36">
        <v>-17</v>
      </c>
      <c r="AM3" s="36">
        <v>-16</v>
      </c>
      <c r="AN3" s="36">
        <v>-15</v>
      </c>
      <c r="AO3" s="36">
        <v>-14</v>
      </c>
      <c r="AP3" s="36">
        <v>-13</v>
      </c>
      <c r="AQ3" s="36">
        <v>-12</v>
      </c>
      <c r="AR3" s="36">
        <v>-11</v>
      </c>
      <c r="AS3" s="36">
        <v>-10</v>
      </c>
      <c r="AT3" s="36">
        <v>-9</v>
      </c>
      <c r="AU3" s="36">
        <v>-8</v>
      </c>
      <c r="AV3" s="36">
        <v>-7</v>
      </c>
      <c r="AW3" s="36">
        <v>-6</v>
      </c>
      <c r="AX3" s="36">
        <v>-5</v>
      </c>
      <c r="AY3" s="36">
        <v>-4</v>
      </c>
      <c r="AZ3" s="36">
        <v>-3</v>
      </c>
      <c r="BA3" s="36">
        <v>-2</v>
      </c>
      <c r="BB3" s="36">
        <v>-1</v>
      </c>
      <c r="BC3" s="37">
        <v>0</v>
      </c>
      <c r="BD3" s="36">
        <v>1</v>
      </c>
      <c r="BE3" s="36">
        <v>2</v>
      </c>
      <c r="BF3" s="36">
        <v>3</v>
      </c>
      <c r="BG3" s="36">
        <v>4</v>
      </c>
      <c r="BH3" s="36">
        <v>5</v>
      </c>
      <c r="BI3" s="36">
        <v>6</v>
      </c>
      <c r="BJ3" s="36">
        <v>7</v>
      </c>
      <c r="BK3" s="36">
        <v>8</v>
      </c>
      <c r="BL3" s="36">
        <v>9</v>
      </c>
      <c r="BM3" s="36">
        <v>10</v>
      </c>
      <c r="BN3" s="36">
        <v>11</v>
      </c>
      <c r="BO3" s="36">
        <v>12</v>
      </c>
      <c r="BP3" s="36">
        <v>13</v>
      </c>
      <c r="BQ3" s="36">
        <v>14</v>
      </c>
      <c r="BR3" s="36">
        <v>15</v>
      </c>
      <c r="BS3" s="36">
        <v>16</v>
      </c>
      <c r="BT3" s="36">
        <v>17</v>
      </c>
      <c r="BU3" s="36">
        <v>18</v>
      </c>
      <c r="BV3" s="36">
        <v>19</v>
      </c>
      <c r="BW3" s="36">
        <v>20</v>
      </c>
      <c r="BX3" s="36">
        <v>21</v>
      </c>
      <c r="BY3" s="36">
        <v>22</v>
      </c>
      <c r="BZ3" s="36">
        <v>23</v>
      </c>
      <c r="CA3" s="36">
        <v>24</v>
      </c>
      <c r="CB3" s="36">
        <v>25</v>
      </c>
      <c r="CC3" s="36">
        <v>26</v>
      </c>
      <c r="CD3" s="36">
        <v>27</v>
      </c>
      <c r="CE3" s="36">
        <v>28</v>
      </c>
      <c r="CF3" s="36">
        <v>29</v>
      </c>
      <c r="CG3" s="36">
        <v>30</v>
      </c>
      <c r="CH3" s="36">
        <v>31</v>
      </c>
      <c r="CI3" s="36">
        <v>32</v>
      </c>
      <c r="CJ3" s="36">
        <v>33</v>
      </c>
      <c r="CK3" s="36">
        <v>34</v>
      </c>
      <c r="CL3" s="36">
        <v>35</v>
      </c>
      <c r="CM3" s="36">
        <v>36</v>
      </c>
      <c r="CN3" s="36">
        <v>37</v>
      </c>
      <c r="CO3" s="36">
        <v>38</v>
      </c>
      <c r="CP3" s="36">
        <v>39</v>
      </c>
      <c r="CQ3" s="36">
        <v>40</v>
      </c>
      <c r="CR3" s="36">
        <v>41</v>
      </c>
      <c r="CS3" s="36">
        <v>42</v>
      </c>
      <c r="CT3" s="36">
        <v>43</v>
      </c>
      <c r="CU3" s="36">
        <v>44</v>
      </c>
      <c r="CV3" s="36">
        <v>45</v>
      </c>
      <c r="CW3" s="36">
        <v>46</v>
      </c>
      <c r="CX3" s="36">
        <v>47</v>
      </c>
      <c r="CY3" s="36">
        <v>48</v>
      </c>
      <c r="CZ3" s="36">
        <v>49</v>
      </c>
      <c r="DA3" s="36">
        <v>50</v>
      </c>
      <c r="DB3" s="31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</row>
    <row r="4" spans="1:106" ht="18.75" customHeight="1">
      <c r="A4" s="6"/>
      <c r="B4" s="7"/>
      <c r="D4" s="38">
        <v>20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7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40">
        <f aca="true" t="shared" si="0" ref="DB4:DB44">((SUM(E4:DA4))*($B$7^2))*(1000/(9.81*10000))</f>
        <v>0</v>
      </c>
    </row>
    <row r="5" spans="1:106" ht="18.75" customHeight="1">
      <c r="A5" s="84"/>
      <c r="B5" s="7"/>
      <c r="D5" s="38">
        <v>19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0</v>
      </c>
      <c r="AJ5" s="39">
        <v>0</v>
      </c>
      <c r="AK5" s="39">
        <v>0</v>
      </c>
      <c r="AL5" s="39">
        <v>0</v>
      </c>
      <c r="AM5" s="39">
        <v>0</v>
      </c>
      <c r="AN5" s="39">
        <v>0</v>
      </c>
      <c r="AO5" s="39">
        <v>0</v>
      </c>
      <c r="AP5" s="39">
        <v>0</v>
      </c>
      <c r="AQ5" s="39">
        <v>0</v>
      </c>
      <c r="AR5" s="39">
        <v>0</v>
      </c>
      <c r="AS5" s="39">
        <v>0</v>
      </c>
      <c r="AT5" s="39">
        <v>0</v>
      </c>
      <c r="AU5" s="39">
        <v>0</v>
      </c>
      <c r="AV5" s="39">
        <v>0</v>
      </c>
      <c r="AW5" s="39">
        <v>0</v>
      </c>
      <c r="AX5" s="39">
        <v>0</v>
      </c>
      <c r="AY5" s="39">
        <v>0</v>
      </c>
      <c r="AZ5" s="39">
        <v>0</v>
      </c>
      <c r="BA5" s="39">
        <v>0</v>
      </c>
      <c r="BB5" s="39">
        <v>0</v>
      </c>
      <c r="BC5" s="37">
        <v>0</v>
      </c>
      <c r="BD5" s="39">
        <v>0</v>
      </c>
      <c r="BE5" s="39">
        <v>0</v>
      </c>
      <c r="BF5" s="39">
        <v>0</v>
      </c>
      <c r="BG5" s="39">
        <v>0</v>
      </c>
      <c r="BH5" s="39">
        <v>0</v>
      </c>
      <c r="BI5" s="39">
        <v>0</v>
      </c>
      <c r="BJ5" s="39">
        <v>0</v>
      </c>
      <c r="BK5" s="39">
        <v>0</v>
      </c>
      <c r="BL5" s="39">
        <v>0</v>
      </c>
      <c r="BM5" s="39">
        <v>0</v>
      </c>
      <c r="BN5" s="39">
        <v>0</v>
      </c>
      <c r="BO5" s="39">
        <v>0</v>
      </c>
      <c r="BP5" s="39">
        <v>0</v>
      </c>
      <c r="BQ5" s="39">
        <v>0</v>
      </c>
      <c r="BR5" s="39">
        <v>0</v>
      </c>
      <c r="BS5" s="39">
        <v>0</v>
      </c>
      <c r="BT5" s="39">
        <v>0</v>
      </c>
      <c r="BU5" s="39">
        <v>0</v>
      </c>
      <c r="BV5" s="39">
        <v>0</v>
      </c>
      <c r="BW5" s="39">
        <v>0</v>
      </c>
      <c r="BX5" s="39">
        <v>0</v>
      </c>
      <c r="BY5" s="39">
        <v>0</v>
      </c>
      <c r="BZ5" s="39">
        <v>0</v>
      </c>
      <c r="CA5" s="39">
        <v>0</v>
      </c>
      <c r="CB5" s="39">
        <v>0</v>
      </c>
      <c r="CC5" s="39">
        <v>0</v>
      </c>
      <c r="CD5" s="39">
        <v>0</v>
      </c>
      <c r="CE5" s="39">
        <v>0</v>
      </c>
      <c r="CF5" s="39">
        <v>0</v>
      </c>
      <c r="CG5" s="39">
        <v>0</v>
      </c>
      <c r="CH5" s="39">
        <v>0</v>
      </c>
      <c r="CI5" s="39">
        <v>0</v>
      </c>
      <c r="CJ5" s="39">
        <v>0</v>
      </c>
      <c r="CK5" s="39">
        <v>0</v>
      </c>
      <c r="CL5" s="39">
        <v>0</v>
      </c>
      <c r="CM5" s="39">
        <v>0</v>
      </c>
      <c r="CN5" s="39">
        <v>0</v>
      </c>
      <c r="CO5" s="39">
        <v>0</v>
      </c>
      <c r="CP5" s="39">
        <v>0</v>
      </c>
      <c r="CQ5" s="39">
        <v>0</v>
      </c>
      <c r="CR5" s="39">
        <v>0</v>
      </c>
      <c r="CS5" s="39">
        <v>0</v>
      </c>
      <c r="CT5" s="39">
        <v>0</v>
      </c>
      <c r="CU5" s="39">
        <v>0</v>
      </c>
      <c r="CV5" s="39">
        <v>0</v>
      </c>
      <c r="CW5" s="39">
        <v>0</v>
      </c>
      <c r="CX5" s="39">
        <v>0</v>
      </c>
      <c r="CY5" s="39">
        <v>0</v>
      </c>
      <c r="CZ5" s="39">
        <v>0</v>
      </c>
      <c r="DA5" s="39">
        <v>0</v>
      </c>
      <c r="DB5" s="40">
        <f t="shared" si="0"/>
        <v>0</v>
      </c>
    </row>
    <row r="6" spans="1:106" ht="18.75" customHeight="1">
      <c r="A6" s="6"/>
      <c r="B6" s="7"/>
      <c r="D6" s="38">
        <v>18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0</v>
      </c>
      <c r="AV6" s="39">
        <v>0</v>
      </c>
      <c r="AW6" s="39">
        <v>0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7">
        <v>0</v>
      </c>
      <c r="BD6" s="39">
        <v>0</v>
      </c>
      <c r="BE6" s="39">
        <v>0</v>
      </c>
      <c r="BF6" s="39">
        <v>0</v>
      </c>
      <c r="BG6" s="39">
        <v>0</v>
      </c>
      <c r="BH6" s="39">
        <v>0</v>
      </c>
      <c r="BI6" s="39">
        <v>0</v>
      </c>
      <c r="BJ6" s="39">
        <v>0</v>
      </c>
      <c r="BK6" s="39">
        <v>0</v>
      </c>
      <c r="BL6" s="39">
        <v>0</v>
      </c>
      <c r="BM6" s="39">
        <v>0</v>
      </c>
      <c r="BN6" s="39">
        <v>0</v>
      </c>
      <c r="BO6" s="39">
        <v>0</v>
      </c>
      <c r="BP6" s="39">
        <v>0</v>
      </c>
      <c r="BQ6" s="39">
        <v>0</v>
      </c>
      <c r="BR6" s="39">
        <v>0</v>
      </c>
      <c r="BS6" s="39">
        <v>0</v>
      </c>
      <c r="BT6" s="39">
        <v>0</v>
      </c>
      <c r="BU6" s="39">
        <v>0</v>
      </c>
      <c r="BV6" s="39">
        <v>0</v>
      </c>
      <c r="BW6" s="39">
        <v>0</v>
      </c>
      <c r="BX6" s="39">
        <v>0</v>
      </c>
      <c r="BY6" s="39">
        <v>0</v>
      </c>
      <c r="BZ6" s="39">
        <v>0</v>
      </c>
      <c r="CA6" s="39">
        <v>0</v>
      </c>
      <c r="CB6" s="39">
        <v>0</v>
      </c>
      <c r="CC6" s="39">
        <v>0</v>
      </c>
      <c r="CD6" s="39">
        <v>0</v>
      </c>
      <c r="CE6" s="39">
        <v>0</v>
      </c>
      <c r="CF6" s="39">
        <v>0</v>
      </c>
      <c r="CG6" s="39">
        <v>0</v>
      </c>
      <c r="CH6" s="39">
        <v>0</v>
      </c>
      <c r="CI6" s="39">
        <v>0</v>
      </c>
      <c r="CJ6" s="39">
        <v>0</v>
      </c>
      <c r="CK6" s="39">
        <v>0</v>
      </c>
      <c r="CL6" s="39">
        <v>0</v>
      </c>
      <c r="CM6" s="39">
        <v>0</v>
      </c>
      <c r="CN6" s="39">
        <v>0</v>
      </c>
      <c r="CO6" s="39">
        <v>0</v>
      </c>
      <c r="CP6" s="39">
        <v>0</v>
      </c>
      <c r="CQ6" s="39">
        <v>0</v>
      </c>
      <c r="CR6" s="39">
        <v>0</v>
      </c>
      <c r="CS6" s="39">
        <v>0</v>
      </c>
      <c r="CT6" s="39">
        <v>0</v>
      </c>
      <c r="CU6" s="39">
        <v>0</v>
      </c>
      <c r="CV6" s="39">
        <v>0</v>
      </c>
      <c r="CW6" s="39">
        <v>0</v>
      </c>
      <c r="CX6" s="39">
        <v>0</v>
      </c>
      <c r="CY6" s="39">
        <v>0</v>
      </c>
      <c r="CZ6" s="39">
        <v>0</v>
      </c>
      <c r="DA6" s="39">
        <v>0</v>
      </c>
      <c r="DB6" s="40">
        <f t="shared" si="0"/>
        <v>0</v>
      </c>
    </row>
    <row r="7" spans="1:106" ht="18.75" customHeight="1">
      <c r="A7" s="10" t="s">
        <v>64</v>
      </c>
      <c r="B7" s="4">
        <v>5</v>
      </c>
      <c r="D7" s="38">
        <v>17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7">
        <v>0</v>
      </c>
      <c r="BD7" s="39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40">
        <f t="shared" si="0"/>
        <v>0</v>
      </c>
    </row>
    <row r="8" spans="1:106" ht="18.75" customHeight="1">
      <c r="A8" s="10"/>
      <c r="B8" s="11"/>
      <c r="D8" s="38">
        <v>16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7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40">
        <f t="shared" si="0"/>
        <v>0</v>
      </c>
    </row>
    <row r="9" spans="1:106" ht="18.75" customHeight="1">
      <c r="A9" s="83"/>
      <c r="B9" s="11"/>
      <c r="D9" s="38">
        <v>15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7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40">
        <f t="shared" si="0"/>
        <v>0</v>
      </c>
    </row>
    <row r="10" spans="1:106" ht="18.75" customHeight="1">
      <c r="A10" s="10" t="s">
        <v>65</v>
      </c>
      <c r="B10" s="27">
        <v>-26</v>
      </c>
      <c r="C10" s="3" t="s">
        <v>5</v>
      </c>
      <c r="D10" s="38">
        <v>14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7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40">
        <f t="shared" si="0"/>
        <v>0</v>
      </c>
    </row>
    <row r="11" spans="1:106" ht="18.75" customHeight="1">
      <c r="A11" s="10" t="s">
        <v>66</v>
      </c>
      <c r="B11" s="27">
        <v>6</v>
      </c>
      <c r="C11" s="3" t="s">
        <v>7</v>
      </c>
      <c r="D11" s="38">
        <v>13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7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40">
        <f t="shared" si="0"/>
        <v>0</v>
      </c>
    </row>
    <row r="12" spans="1:106" ht="18.75" customHeight="1">
      <c r="A12" s="10" t="s">
        <v>67</v>
      </c>
      <c r="B12" s="27">
        <v>26</v>
      </c>
      <c r="C12" s="3" t="s">
        <v>9</v>
      </c>
      <c r="D12" s="38">
        <v>12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7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40">
        <f t="shared" si="0"/>
        <v>0</v>
      </c>
    </row>
    <row r="13" spans="1:106" ht="18.75" customHeight="1">
      <c r="A13" s="10" t="s">
        <v>68</v>
      </c>
      <c r="B13" s="27">
        <v>-6</v>
      </c>
      <c r="C13" s="3" t="s">
        <v>11</v>
      </c>
      <c r="D13" s="38">
        <v>11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7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40">
        <f t="shared" si="0"/>
        <v>0</v>
      </c>
    </row>
    <row r="14" spans="1:106" ht="18.75" customHeight="1">
      <c r="A14" s="10"/>
      <c r="B14" s="11"/>
      <c r="D14" s="38">
        <v>10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4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40">
        <f t="shared" si="0"/>
        <v>0</v>
      </c>
    </row>
    <row r="15" spans="1:106" ht="18.75" customHeight="1">
      <c r="A15" s="10"/>
      <c r="B15" s="61">
        <f>SUM(DB4:DB44)</f>
        <v>10802.0296906092</v>
      </c>
      <c r="D15" s="38">
        <v>9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4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40">
        <f t="shared" si="0"/>
        <v>0</v>
      </c>
    </row>
    <row r="16" spans="1:106" ht="18.75" customHeight="1">
      <c r="A16" s="21" t="s">
        <v>63</v>
      </c>
      <c r="B16" s="24">
        <f>IF((('A1. Fordonsparametrar'!B6="s")*OR('A1. Fordonsparametrar'!B6="b")),SUM(DB4:DB44),IF((('A1. Fordonsparametrar'!B6="d")*OR('A1. Fordonsparametrar'!B6="d")),SUM(DB4:DB44)/2,IF((('A1. Fordonsparametrar'!B6="t")*OR('A1. Fordonsparametrar'!B6="tt")),SUM(DB4:DB44)/3,0)))</f>
        <v>0</v>
      </c>
      <c r="D16" s="38">
        <v>8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4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40">
        <f t="shared" si="0"/>
        <v>0</v>
      </c>
    </row>
    <row r="17" spans="1:106" ht="18.75" customHeight="1" thickBot="1">
      <c r="A17" s="20" t="s">
        <v>69</v>
      </c>
      <c r="B17" s="25">
        <f>IF('A1. Fordonsparametrar'!B6="s",B15-'A1. Fordonsparametrar'!B11,B15-'A1. Fordonsparametrar'!I12)</f>
        <v>-197.97030939079923</v>
      </c>
      <c r="D17" s="38">
        <v>7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4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40">
        <f t="shared" si="0"/>
        <v>0</v>
      </c>
    </row>
    <row r="18" spans="1:106" ht="18.75" customHeight="1">
      <c r="A18" s="10"/>
      <c r="B18" s="11"/>
      <c r="D18" s="38">
        <v>6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3.4784818107008793</v>
      </c>
      <c r="AH18" s="39">
        <v>11.09291200322355</v>
      </c>
      <c r="AI18" s="39">
        <v>23.093243654252866</v>
      </c>
      <c r="AJ18" s="39">
        <v>36.926589577862075</v>
      </c>
      <c r="AK18" s="39">
        <v>49.65011681127676</v>
      </c>
      <c r="AL18" s="39">
        <v>58.557089359314006</v>
      </c>
      <c r="AM18" s="108">
        <v>61.75268491668062</v>
      </c>
      <c r="AN18" s="109">
        <v>58.557089359314006</v>
      </c>
      <c r="AO18" s="109">
        <v>49.65011681127676</v>
      </c>
      <c r="AP18" s="109">
        <v>36.926589577862075</v>
      </c>
      <c r="AQ18" s="109">
        <v>5</v>
      </c>
      <c r="AR18" s="109">
        <v>7.404370847381383</v>
      </c>
      <c r="AS18" s="109">
        <v>16.688171229170162</v>
      </c>
      <c r="AT18" s="109">
        <v>28.56932621590058</v>
      </c>
      <c r="AU18" s="109">
        <v>40.99347617346242</v>
      </c>
      <c r="AV18" s="109">
        <v>51.81237270433428</v>
      </c>
      <c r="AW18" s="109">
        <v>59.15533031173897</v>
      </c>
      <c r="AX18" s="109">
        <v>61.75268491668062</v>
      </c>
      <c r="AY18" s="109">
        <v>59.15533031173897</v>
      </c>
      <c r="AZ18" s="109">
        <v>51.81237270433428</v>
      </c>
      <c r="BA18" s="109">
        <v>40.99347617346242</v>
      </c>
      <c r="BB18" s="109">
        <v>28.56932621590058</v>
      </c>
      <c r="BC18" s="109">
        <v>16.688171229170162</v>
      </c>
      <c r="BD18" s="109">
        <v>28.56932621590058</v>
      </c>
      <c r="BE18" s="109">
        <v>40.99347617346242</v>
      </c>
      <c r="BF18" s="109">
        <v>51.81237270433428</v>
      </c>
      <c r="BG18" s="109">
        <v>59.15533031173897</v>
      </c>
      <c r="BH18" s="109">
        <v>61.75268491668062</v>
      </c>
      <c r="BI18" s="109">
        <v>59.15533031173897</v>
      </c>
      <c r="BJ18" s="109">
        <v>51.81237270433428</v>
      </c>
      <c r="BK18" s="109">
        <v>40.99347617346242</v>
      </c>
      <c r="BL18" s="109">
        <v>28.56932621590058</v>
      </c>
      <c r="BM18" s="109">
        <v>16.688171229170162</v>
      </c>
      <c r="BN18" s="109">
        <v>7.404370847381383</v>
      </c>
      <c r="BO18" s="109">
        <v>5</v>
      </c>
      <c r="BP18" s="109">
        <v>36.926589577862075</v>
      </c>
      <c r="BQ18" s="109">
        <v>49.65011681127676</v>
      </c>
      <c r="BR18" s="109">
        <v>58.557089359314006</v>
      </c>
      <c r="BS18" s="110">
        <v>61.75268491668062</v>
      </c>
      <c r="BT18" s="39">
        <v>58.557089359314006</v>
      </c>
      <c r="BU18" s="39">
        <v>49.65011681127676</v>
      </c>
      <c r="BV18" s="39">
        <v>36.926589577862075</v>
      </c>
      <c r="BW18" s="39">
        <v>23.093243654252866</v>
      </c>
      <c r="BX18" s="39">
        <v>11.09291200322355</v>
      </c>
      <c r="BY18" s="39">
        <v>3.4784818107008793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v>0</v>
      </c>
      <c r="DB18" s="40">
        <f t="shared" si="0"/>
        <v>433.19838802265724</v>
      </c>
    </row>
    <row r="19" spans="1:106" ht="18.75" customHeight="1">
      <c r="A19" s="10"/>
      <c r="B19" s="11"/>
      <c r="D19" s="38">
        <v>5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4.637975747601172</v>
      </c>
      <c r="AH19" s="39">
        <v>14.7905493376314</v>
      </c>
      <c r="AI19" s="39">
        <v>30.790991539003823</v>
      </c>
      <c r="AJ19" s="39">
        <v>49.235452770482766</v>
      </c>
      <c r="AK19" s="39">
        <v>66.20015574836901</v>
      </c>
      <c r="AL19" s="39">
        <v>78.076119145752</v>
      </c>
      <c r="AM19" s="111">
        <v>82.33691322224082</v>
      </c>
      <c r="AN19" s="112">
        <v>78.076119145752</v>
      </c>
      <c r="AO19" s="112">
        <v>66.20015574836901</v>
      </c>
      <c r="AP19" s="112">
        <v>49.235452770482766</v>
      </c>
      <c r="AQ19" s="112">
        <v>5</v>
      </c>
      <c r="AR19" s="112">
        <v>9.872494463175176</v>
      </c>
      <c r="AS19" s="112">
        <v>22.250894972226885</v>
      </c>
      <c r="AT19" s="112">
        <v>38.092434954534106</v>
      </c>
      <c r="AU19" s="112">
        <v>54.65796823128323</v>
      </c>
      <c r="AV19" s="112">
        <v>69.08316360577903</v>
      </c>
      <c r="AW19" s="112">
        <v>78.8737737489853</v>
      </c>
      <c r="AX19" s="112">
        <v>82.33691322224082</v>
      </c>
      <c r="AY19" s="112">
        <v>78.8737737489853</v>
      </c>
      <c r="AZ19" s="112">
        <v>69.08316360577903</v>
      </c>
      <c r="BA19" s="112">
        <v>54.65796823128323</v>
      </c>
      <c r="BB19" s="112">
        <v>38.092434954534106</v>
      </c>
      <c r="BC19" s="112">
        <v>22.250894972226885</v>
      </c>
      <c r="BD19" s="112">
        <v>38.092434954534106</v>
      </c>
      <c r="BE19" s="112">
        <v>54.65796823128323</v>
      </c>
      <c r="BF19" s="112">
        <v>69.08316360577903</v>
      </c>
      <c r="BG19" s="112">
        <v>78.8737737489853</v>
      </c>
      <c r="BH19" s="112">
        <v>82.33691322224082</v>
      </c>
      <c r="BI19" s="112">
        <v>78.8737737489853</v>
      </c>
      <c r="BJ19" s="112">
        <v>69.08316360577903</v>
      </c>
      <c r="BK19" s="112">
        <v>54.65796823128323</v>
      </c>
      <c r="BL19" s="112">
        <v>38.092434954534106</v>
      </c>
      <c r="BM19" s="112">
        <v>22.250894972226885</v>
      </c>
      <c r="BN19" s="112">
        <v>9.872494463175176</v>
      </c>
      <c r="BO19" s="112">
        <v>5</v>
      </c>
      <c r="BP19" s="112">
        <v>49.235452770482766</v>
      </c>
      <c r="BQ19" s="112">
        <v>66.20015574836901</v>
      </c>
      <c r="BR19" s="112">
        <v>78.076119145752</v>
      </c>
      <c r="BS19" s="113">
        <v>82.33691322224082</v>
      </c>
      <c r="BT19" s="39">
        <v>78.076119145752</v>
      </c>
      <c r="BU19" s="39">
        <v>66.20015574836901</v>
      </c>
      <c r="BV19" s="39">
        <v>49.235452770482766</v>
      </c>
      <c r="BW19" s="39">
        <v>30.790991539003823</v>
      </c>
      <c r="BX19" s="39">
        <v>14.7905493376314</v>
      </c>
      <c r="BY19" s="39">
        <v>4.637975747601172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40">
        <f t="shared" si="0"/>
        <v>576.7483773703385</v>
      </c>
    </row>
    <row r="20" spans="1:106" ht="18.75" customHeight="1">
      <c r="A20" s="10"/>
      <c r="B20" s="11"/>
      <c r="D20" s="38">
        <v>4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5.797469684501466</v>
      </c>
      <c r="AH20" s="39">
        <v>18.48818667203925</v>
      </c>
      <c r="AI20" s="39">
        <v>38.48873942375478</v>
      </c>
      <c r="AJ20" s="39">
        <v>61.54431596310346</v>
      </c>
      <c r="AK20" s="39">
        <v>82.75019468546128</v>
      </c>
      <c r="AL20" s="39">
        <v>97.59514893219001</v>
      </c>
      <c r="AM20" s="111">
        <v>102.92114152780105</v>
      </c>
      <c r="AN20" s="112">
        <v>97.59514893219001</v>
      </c>
      <c r="AO20" s="112">
        <v>82.75019468546128</v>
      </c>
      <c r="AP20" s="112">
        <v>61.54431596310346</v>
      </c>
      <c r="AQ20" s="112">
        <v>5</v>
      </c>
      <c r="AR20" s="112">
        <v>12.340618078968973</v>
      </c>
      <c r="AS20" s="112">
        <v>27.813618715283607</v>
      </c>
      <c r="AT20" s="112">
        <v>47.615543693167645</v>
      </c>
      <c r="AU20" s="112">
        <v>68.32246028910404</v>
      </c>
      <c r="AV20" s="112">
        <v>86.3539545072238</v>
      </c>
      <c r="AW20" s="112">
        <v>98.59221718623162</v>
      </c>
      <c r="AX20" s="112">
        <v>102.92114152780105</v>
      </c>
      <c r="AY20" s="112">
        <v>98.59221718623162</v>
      </c>
      <c r="AZ20" s="112">
        <v>86.3539545072238</v>
      </c>
      <c r="BA20" s="112">
        <v>68.32246028910404</v>
      </c>
      <c r="BB20" s="112">
        <v>47.615543693167645</v>
      </c>
      <c r="BC20" s="112">
        <v>27.813618715283607</v>
      </c>
      <c r="BD20" s="112">
        <v>47.615543693167645</v>
      </c>
      <c r="BE20" s="112">
        <v>68.32246028910404</v>
      </c>
      <c r="BF20" s="112">
        <v>86.3539545072238</v>
      </c>
      <c r="BG20" s="112">
        <v>98.59221718623162</v>
      </c>
      <c r="BH20" s="112">
        <v>102.92114152780105</v>
      </c>
      <c r="BI20" s="112">
        <v>98.59221718623162</v>
      </c>
      <c r="BJ20" s="112">
        <v>86.3539545072238</v>
      </c>
      <c r="BK20" s="112">
        <v>68.32246028910404</v>
      </c>
      <c r="BL20" s="112">
        <v>47.615543693167645</v>
      </c>
      <c r="BM20" s="112">
        <v>27.813618715283607</v>
      </c>
      <c r="BN20" s="112">
        <v>12.340618078968973</v>
      </c>
      <c r="BO20" s="112">
        <v>5</v>
      </c>
      <c r="BP20" s="112">
        <v>61.54431596310346</v>
      </c>
      <c r="BQ20" s="112">
        <v>82.75019468546128</v>
      </c>
      <c r="BR20" s="112">
        <v>97.59514893219001</v>
      </c>
      <c r="BS20" s="113">
        <v>102.92114152780105</v>
      </c>
      <c r="BT20" s="39">
        <v>97.59514893219001</v>
      </c>
      <c r="BU20" s="39">
        <v>82.75019468546128</v>
      </c>
      <c r="BV20" s="39">
        <v>61.54431596310346</v>
      </c>
      <c r="BW20" s="39">
        <v>38.48873942375478</v>
      </c>
      <c r="BX20" s="39">
        <v>18.48818667203925</v>
      </c>
      <c r="BY20" s="39">
        <v>5.797469684501466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40">
        <f t="shared" si="0"/>
        <v>720.2983667180204</v>
      </c>
    </row>
    <row r="21" spans="1:106" ht="18.75" customHeight="1">
      <c r="A21" s="10"/>
      <c r="B21" s="12"/>
      <c r="D21" s="38">
        <v>3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6.9569636214017585</v>
      </c>
      <c r="AH21" s="39">
        <v>22.1858240064471</v>
      </c>
      <c r="AI21" s="39">
        <v>46.18648730850573</v>
      </c>
      <c r="AJ21" s="39">
        <v>73.85317915572415</v>
      </c>
      <c r="AK21" s="39">
        <v>99.30023362255352</v>
      </c>
      <c r="AL21" s="39">
        <v>117.11417871862801</v>
      </c>
      <c r="AM21" s="111">
        <v>123.50536983336124</v>
      </c>
      <c r="AN21" s="112">
        <v>117.11417871862801</v>
      </c>
      <c r="AO21" s="112">
        <v>99.30023362255352</v>
      </c>
      <c r="AP21" s="112">
        <v>73.85317915572415</v>
      </c>
      <c r="AQ21" s="112">
        <v>5</v>
      </c>
      <c r="AR21" s="112">
        <v>14.808741694762766</v>
      </c>
      <c r="AS21" s="112">
        <v>33.376342458340325</v>
      </c>
      <c r="AT21" s="112">
        <v>57.13865243180116</v>
      </c>
      <c r="AU21" s="112">
        <v>81.98695234692484</v>
      </c>
      <c r="AV21" s="112">
        <v>103.62474540866856</v>
      </c>
      <c r="AW21" s="112">
        <v>118.31066062347794</v>
      </c>
      <c r="AX21" s="112">
        <v>123.50536983336124</v>
      </c>
      <c r="AY21" s="112">
        <v>118.31066062347794</v>
      </c>
      <c r="AZ21" s="112">
        <v>103.62474540866856</v>
      </c>
      <c r="BA21" s="112">
        <v>81.98695234692484</v>
      </c>
      <c r="BB21" s="112">
        <v>57.13865243180116</v>
      </c>
      <c r="BC21" s="112">
        <v>33.376342458340325</v>
      </c>
      <c r="BD21" s="112">
        <v>57.13865243180116</v>
      </c>
      <c r="BE21" s="112">
        <v>81.98695234692484</v>
      </c>
      <c r="BF21" s="112">
        <v>103.62474540866856</v>
      </c>
      <c r="BG21" s="112">
        <v>118.31066062347794</v>
      </c>
      <c r="BH21" s="112">
        <v>123.50536983336124</v>
      </c>
      <c r="BI21" s="112">
        <v>118.31066062347794</v>
      </c>
      <c r="BJ21" s="112">
        <v>103.62474540866856</v>
      </c>
      <c r="BK21" s="112">
        <v>81.98695234692484</v>
      </c>
      <c r="BL21" s="112">
        <v>57.13865243180116</v>
      </c>
      <c r="BM21" s="112">
        <v>33.376342458340325</v>
      </c>
      <c r="BN21" s="112">
        <v>14.808741694762766</v>
      </c>
      <c r="BO21" s="112">
        <v>5</v>
      </c>
      <c r="BP21" s="112">
        <v>73.85317915572415</v>
      </c>
      <c r="BQ21" s="112">
        <v>99.30023362255352</v>
      </c>
      <c r="BR21" s="112">
        <v>117.11417871862801</v>
      </c>
      <c r="BS21" s="113">
        <v>123.50536983336124</v>
      </c>
      <c r="BT21" s="39">
        <v>117.11417871862801</v>
      </c>
      <c r="BU21" s="39">
        <v>99.30023362255352</v>
      </c>
      <c r="BV21" s="39">
        <v>73.85317915572415</v>
      </c>
      <c r="BW21" s="39">
        <v>46.18648730850573</v>
      </c>
      <c r="BX21" s="39">
        <v>22.1858240064471</v>
      </c>
      <c r="BY21" s="39">
        <v>6.9569636214017585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0</v>
      </c>
      <c r="CF21" s="39">
        <v>0</v>
      </c>
      <c r="CG21" s="39">
        <v>0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0</v>
      </c>
      <c r="CS21" s="39">
        <v>0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40">
        <f t="shared" si="0"/>
        <v>863.8483560657019</v>
      </c>
    </row>
    <row r="22" spans="1:106" ht="18.75" customHeight="1">
      <c r="A22" s="10"/>
      <c r="B22" s="27"/>
      <c r="D22" s="38">
        <v>2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8.11645755830205</v>
      </c>
      <c r="AH22" s="39">
        <v>25.88346134085495</v>
      </c>
      <c r="AI22" s="39">
        <v>53.884235193256686</v>
      </c>
      <c r="AJ22" s="39">
        <v>86.16204234834483</v>
      </c>
      <c r="AK22" s="39">
        <v>115.85027255964577</v>
      </c>
      <c r="AL22" s="39">
        <v>136.633208505066</v>
      </c>
      <c r="AM22" s="111">
        <v>144.08959813892145</v>
      </c>
      <c r="AN22" s="112">
        <v>136.633208505066</v>
      </c>
      <c r="AO22" s="112">
        <v>115.85027255964577</v>
      </c>
      <c r="AP22" s="112">
        <v>86.16204234834483</v>
      </c>
      <c r="AQ22" s="112">
        <v>5.4207498268565555</v>
      </c>
      <c r="AR22" s="112">
        <v>17.27686531055656</v>
      </c>
      <c r="AS22" s="112">
        <v>38.93906620139705</v>
      </c>
      <c r="AT22" s="112">
        <v>66.66176117043469</v>
      </c>
      <c r="AU22" s="112">
        <v>95.65144440474563</v>
      </c>
      <c r="AV22" s="112">
        <v>120.8955363101133</v>
      </c>
      <c r="AW22" s="112">
        <v>138.02910406072425</v>
      </c>
      <c r="AX22" s="112">
        <v>144.08959813892145</v>
      </c>
      <c r="AY22" s="112">
        <v>138.02910406072425</v>
      </c>
      <c r="AZ22" s="112">
        <v>120.8955363101133</v>
      </c>
      <c r="BA22" s="112">
        <v>95.65144440474563</v>
      </c>
      <c r="BB22" s="112">
        <v>66.66176117043469</v>
      </c>
      <c r="BC22" s="112">
        <v>38.93906620139705</v>
      </c>
      <c r="BD22" s="112">
        <v>66.66176117043469</v>
      </c>
      <c r="BE22" s="112">
        <v>95.65144440474563</v>
      </c>
      <c r="BF22" s="112">
        <v>120.8955363101133</v>
      </c>
      <c r="BG22" s="112">
        <v>138.02910406072425</v>
      </c>
      <c r="BH22" s="112">
        <v>144.08959813892145</v>
      </c>
      <c r="BI22" s="112">
        <v>138.02910406072425</v>
      </c>
      <c r="BJ22" s="112">
        <v>120.8955363101133</v>
      </c>
      <c r="BK22" s="112">
        <v>95.65144440474563</v>
      </c>
      <c r="BL22" s="112">
        <v>66.66176117043469</v>
      </c>
      <c r="BM22" s="112">
        <v>38.93906620139705</v>
      </c>
      <c r="BN22" s="112">
        <v>17.27686531055656</v>
      </c>
      <c r="BO22" s="112">
        <v>5.4207498268565555</v>
      </c>
      <c r="BP22" s="112">
        <v>86.16204234834483</v>
      </c>
      <c r="BQ22" s="112">
        <v>115.85027255964577</v>
      </c>
      <c r="BR22" s="112">
        <v>136.633208505066</v>
      </c>
      <c r="BS22" s="113">
        <v>144.08959813892145</v>
      </c>
      <c r="BT22" s="39">
        <v>136.633208505066</v>
      </c>
      <c r="BU22" s="39">
        <v>115.85027255964577</v>
      </c>
      <c r="BV22" s="39">
        <v>86.16204234834483</v>
      </c>
      <c r="BW22" s="39">
        <v>53.884235193256686</v>
      </c>
      <c r="BX22" s="39">
        <v>25.88346134085495</v>
      </c>
      <c r="BY22" s="39">
        <v>8.11645755830205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0</v>
      </c>
      <c r="CF22" s="39">
        <v>0</v>
      </c>
      <c r="CG22" s="39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40">
        <f t="shared" si="0"/>
        <v>1007.6127948664191</v>
      </c>
    </row>
    <row r="23" spans="1:106" ht="18.75" customHeight="1" thickBot="1">
      <c r="A23" s="10"/>
      <c r="B23" s="12"/>
      <c r="D23" s="38">
        <v>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9.275951495202344</v>
      </c>
      <c r="AH23" s="39">
        <v>29.5810986752628</v>
      </c>
      <c r="AI23" s="39">
        <v>61.581983078007646</v>
      </c>
      <c r="AJ23" s="39">
        <v>98.47090554096553</v>
      </c>
      <c r="AK23" s="39">
        <v>132.40031149673803</v>
      </c>
      <c r="AL23" s="39">
        <v>156.152238291504</v>
      </c>
      <c r="AM23" s="111">
        <v>164.67382644448165</v>
      </c>
      <c r="AN23" s="112">
        <v>156.152238291504</v>
      </c>
      <c r="AO23" s="112">
        <v>132.40031149673803</v>
      </c>
      <c r="AP23" s="112">
        <v>98.47090554096553</v>
      </c>
      <c r="AQ23" s="112">
        <v>6.195142659264635</v>
      </c>
      <c r="AR23" s="112">
        <v>19.744988926350352</v>
      </c>
      <c r="AS23" s="112">
        <v>44.50178994445377</v>
      </c>
      <c r="AT23" s="112">
        <v>76.18486990906821</v>
      </c>
      <c r="AU23" s="112">
        <v>109.31593646256646</v>
      </c>
      <c r="AV23" s="112">
        <v>138.16632721155807</v>
      </c>
      <c r="AW23" s="112">
        <v>157.7475474979706</v>
      </c>
      <c r="AX23" s="112">
        <v>164.67382644448165</v>
      </c>
      <c r="AY23" s="112">
        <v>157.7475474979706</v>
      </c>
      <c r="AZ23" s="112">
        <v>138.16632721155807</v>
      </c>
      <c r="BA23" s="112">
        <v>109.31593646256646</v>
      </c>
      <c r="BB23" s="112">
        <v>76.18486990906821</v>
      </c>
      <c r="BC23" s="112">
        <v>44.50178994445377</v>
      </c>
      <c r="BD23" s="112">
        <v>76.18486990906821</v>
      </c>
      <c r="BE23" s="112">
        <v>109.31593646256646</v>
      </c>
      <c r="BF23" s="112">
        <v>138.16632721155807</v>
      </c>
      <c r="BG23" s="112">
        <v>157.7475474979706</v>
      </c>
      <c r="BH23" s="112">
        <v>164.67382644448165</v>
      </c>
      <c r="BI23" s="112">
        <v>157.7475474979706</v>
      </c>
      <c r="BJ23" s="112">
        <v>138.16632721155807</v>
      </c>
      <c r="BK23" s="112">
        <v>109.31593646256646</v>
      </c>
      <c r="BL23" s="112">
        <v>76.18486990906821</v>
      </c>
      <c r="BM23" s="112">
        <v>44.50178994445377</v>
      </c>
      <c r="BN23" s="112">
        <v>19.744988926350352</v>
      </c>
      <c r="BO23" s="112">
        <v>6.195142659264635</v>
      </c>
      <c r="BP23" s="112">
        <v>98.47090554096553</v>
      </c>
      <c r="BQ23" s="112">
        <v>132.40031149673803</v>
      </c>
      <c r="BR23" s="112">
        <v>156.152238291504</v>
      </c>
      <c r="BS23" s="113">
        <v>164.67382644448165</v>
      </c>
      <c r="BT23" s="39">
        <v>156.152238291504</v>
      </c>
      <c r="BU23" s="39">
        <v>132.40031149673803</v>
      </c>
      <c r="BV23" s="39">
        <v>98.47090554096553</v>
      </c>
      <c r="BW23" s="39">
        <v>61.581983078007646</v>
      </c>
      <c r="BX23" s="39">
        <v>29.5810986752628</v>
      </c>
      <c r="BY23" s="39">
        <v>9.275951495202344</v>
      </c>
      <c r="BZ23" s="39">
        <v>0</v>
      </c>
      <c r="CA23" s="39">
        <v>0</v>
      </c>
      <c r="CB23" s="39">
        <v>0</v>
      </c>
      <c r="CC23" s="39">
        <v>0</v>
      </c>
      <c r="CD23" s="39">
        <v>0</v>
      </c>
      <c r="CE23" s="39">
        <v>0</v>
      </c>
      <c r="CF23" s="39">
        <v>0</v>
      </c>
      <c r="CG23" s="39">
        <v>0</v>
      </c>
      <c r="CH23" s="39">
        <v>0</v>
      </c>
      <c r="CI23" s="39">
        <v>0</v>
      </c>
      <c r="CJ23" s="39">
        <v>0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0</v>
      </c>
      <c r="CT23" s="39">
        <v>0</v>
      </c>
      <c r="CU23" s="39">
        <v>0</v>
      </c>
      <c r="CV23" s="39">
        <v>0</v>
      </c>
      <c r="CW23" s="39">
        <v>0</v>
      </c>
      <c r="CX23" s="39">
        <v>0</v>
      </c>
      <c r="CY23" s="39">
        <v>0</v>
      </c>
      <c r="CZ23" s="39">
        <v>0</v>
      </c>
      <c r="DA23" s="39">
        <v>0</v>
      </c>
      <c r="DB23" s="40">
        <f t="shared" si="0"/>
        <v>1151.557479847336</v>
      </c>
    </row>
    <row r="24" spans="2:106" ht="18.75" customHeight="1" thickBot="1">
      <c r="B24" s="12"/>
      <c r="D24" s="38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10.435445432102638</v>
      </c>
      <c r="AH24" s="41">
        <v>33.27873600967065</v>
      </c>
      <c r="AI24" s="41">
        <v>69.2797309627586</v>
      </c>
      <c r="AJ24" s="41">
        <v>110.77976873358622</v>
      </c>
      <c r="AK24" s="39">
        <v>148.9503504338303</v>
      </c>
      <c r="AL24" s="39">
        <v>175.67126807794202</v>
      </c>
      <c r="AM24" s="111">
        <v>185.25805475004188</v>
      </c>
      <c r="AN24" s="112">
        <v>175.67126807794202</v>
      </c>
      <c r="AO24" s="112">
        <v>148.9503504338303</v>
      </c>
      <c r="AP24" s="112">
        <v>110.77976873358622</v>
      </c>
      <c r="AQ24" s="112">
        <v>6.969535491672715</v>
      </c>
      <c r="AR24" s="112">
        <v>22.21311254214415</v>
      </c>
      <c r="AS24" s="112">
        <v>50.06451368751049</v>
      </c>
      <c r="AT24" s="112">
        <v>85.70797864770175</v>
      </c>
      <c r="AU24" s="112">
        <v>122.98042852038726</v>
      </c>
      <c r="AV24" s="112">
        <v>155.43711811300284</v>
      </c>
      <c r="AW24" s="112">
        <v>177.46599093521692</v>
      </c>
      <c r="AX24" s="112">
        <v>185.25805475004188</v>
      </c>
      <c r="AY24" s="112">
        <v>177.46599093521692</v>
      </c>
      <c r="AZ24" s="112">
        <v>155.43711811300284</v>
      </c>
      <c r="BA24" s="112">
        <v>122.98042852038726</v>
      </c>
      <c r="BB24" s="112">
        <v>85.70797864770175</v>
      </c>
      <c r="BC24" s="112">
        <v>50.06451368751049</v>
      </c>
      <c r="BD24" s="112">
        <v>85.70797864770175</v>
      </c>
      <c r="BE24" s="112">
        <v>122.98042852038726</v>
      </c>
      <c r="BF24" s="112">
        <v>155.43711811300284</v>
      </c>
      <c r="BG24" s="112">
        <v>177.46599093521692</v>
      </c>
      <c r="BH24" s="112">
        <v>185.25805475004188</v>
      </c>
      <c r="BI24" s="112">
        <v>177.46599093521692</v>
      </c>
      <c r="BJ24" s="112">
        <v>155.43711811300284</v>
      </c>
      <c r="BK24" s="112">
        <v>122.98042852038726</v>
      </c>
      <c r="BL24" s="112">
        <v>85.70797864770175</v>
      </c>
      <c r="BM24" s="112">
        <v>50.06451368751049</v>
      </c>
      <c r="BN24" s="112">
        <v>22.21311254214415</v>
      </c>
      <c r="BO24" s="112">
        <v>6.969535491672715</v>
      </c>
      <c r="BP24" s="112">
        <v>110.77976873358622</v>
      </c>
      <c r="BQ24" s="112">
        <v>148.9503504338303</v>
      </c>
      <c r="BR24" s="112">
        <v>175.67126807794202</v>
      </c>
      <c r="BS24" s="113">
        <v>185.25805475004188</v>
      </c>
      <c r="BT24" s="39">
        <v>175.67126807794202</v>
      </c>
      <c r="BU24" s="39">
        <v>148.9503504338303</v>
      </c>
      <c r="BV24" s="41">
        <v>110.77976873358622</v>
      </c>
      <c r="BW24" s="41">
        <v>69.2797309627586</v>
      </c>
      <c r="BX24" s="41">
        <v>33.27873600967065</v>
      </c>
      <c r="BY24" s="41">
        <v>10.435445432102638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0">
        <f t="shared" si="0"/>
        <v>1295.5021648282527</v>
      </c>
    </row>
    <row r="25" spans="2:106" ht="18.75" customHeight="1">
      <c r="B25" s="12"/>
      <c r="D25" s="38">
        <v>-1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9.275951495202344</v>
      </c>
      <c r="AH25" s="39">
        <v>29.5810986752628</v>
      </c>
      <c r="AI25" s="39">
        <v>61.581983078007646</v>
      </c>
      <c r="AJ25" s="39">
        <v>98.47090554096553</v>
      </c>
      <c r="AK25" s="39">
        <v>132.40031149673803</v>
      </c>
      <c r="AL25" s="39">
        <v>156.152238291504</v>
      </c>
      <c r="AM25" s="111">
        <v>164.67382644448165</v>
      </c>
      <c r="AN25" s="112">
        <v>156.152238291504</v>
      </c>
      <c r="AO25" s="112">
        <v>132.40031149673803</v>
      </c>
      <c r="AP25" s="112">
        <v>98.47090554096553</v>
      </c>
      <c r="AQ25" s="112">
        <v>6.195142659264635</v>
      </c>
      <c r="AR25" s="112">
        <v>19.744988926350352</v>
      </c>
      <c r="AS25" s="112">
        <v>44.50178994445377</v>
      </c>
      <c r="AT25" s="112">
        <v>76.18486990906821</v>
      </c>
      <c r="AU25" s="112">
        <v>109.31593646256646</v>
      </c>
      <c r="AV25" s="112">
        <v>138.16632721155807</v>
      </c>
      <c r="AW25" s="112">
        <v>157.7475474979706</v>
      </c>
      <c r="AX25" s="112">
        <v>164.67382644448165</v>
      </c>
      <c r="AY25" s="112">
        <v>157.7475474979706</v>
      </c>
      <c r="AZ25" s="112">
        <v>138.16632721155807</v>
      </c>
      <c r="BA25" s="112">
        <v>109.31593646256646</v>
      </c>
      <c r="BB25" s="112">
        <v>76.18486990906821</v>
      </c>
      <c r="BC25" s="112">
        <v>44.50178994445377</v>
      </c>
      <c r="BD25" s="112">
        <v>76.18486990906821</v>
      </c>
      <c r="BE25" s="112">
        <v>109.31593646256646</v>
      </c>
      <c r="BF25" s="112">
        <v>138.16632721155807</v>
      </c>
      <c r="BG25" s="112">
        <v>157.7475474979706</v>
      </c>
      <c r="BH25" s="112">
        <v>164.67382644448165</v>
      </c>
      <c r="BI25" s="112">
        <v>157.7475474979706</v>
      </c>
      <c r="BJ25" s="112">
        <v>138.16632721155807</v>
      </c>
      <c r="BK25" s="112">
        <v>109.31593646256646</v>
      </c>
      <c r="BL25" s="112">
        <v>76.18486990906821</v>
      </c>
      <c r="BM25" s="112">
        <v>44.50178994445377</v>
      </c>
      <c r="BN25" s="112">
        <v>19.744988926350352</v>
      </c>
      <c r="BO25" s="112">
        <v>6.195142659264635</v>
      </c>
      <c r="BP25" s="112">
        <v>98.47090554096553</v>
      </c>
      <c r="BQ25" s="112">
        <v>132.40031149673803</v>
      </c>
      <c r="BR25" s="112">
        <v>156.152238291504</v>
      </c>
      <c r="BS25" s="113">
        <v>164.67382644448165</v>
      </c>
      <c r="BT25" s="39">
        <v>156.152238291504</v>
      </c>
      <c r="BU25" s="39">
        <v>132.40031149673803</v>
      </c>
      <c r="BV25" s="39">
        <v>98.47090554096553</v>
      </c>
      <c r="BW25" s="39">
        <v>61.581983078007646</v>
      </c>
      <c r="BX25" s="39">
        <v>29.5810986752628</v>
      </c>
      <c r="BY25" s="39">
        <v>9.275951495202344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40">
        <f t="shared" si="0"/>
        <v>1151.557479847336</v>
      </c>
    </row>
    <row r="26" spans="1:106" ht="18.75" customHeight="1">
      <c r="A26" s="10"/>
      <c r="B26" s="13"/>
      <c r="D26" s="38">
        <v>-2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8.11645755830205</v>
      </c>
      <c r="AH26" s="39">
        <v>25.88346134085495</v>
      </c>
      <c r="AI26" s="39">
        <v>53.884235193256686</v>
      </c>
      <c r="AJ26" s="39">
        <v>86.16204234834483</v>
      </c>
      <c r="AK26" s="39">
        <v>115.85027255964577</v>
      </c>
      <c r="AL26" s="39">
        <v>136.633208505066</v>
      </c>
      <c r="AM26" s="111">
        <v>144.08959813892145</v>
      </c>
      <c r="AN26" s="112">
        <v>136.633208505066</v>
      </c>
      <c r="AO26" s="112">
        <v>115.85027255964577</v>
      </c>
      <c r="AP26" s="112">
        <v>86.16204234834483</v>
      </c>
      <c r="AQ26" s="112">
        <v>5.4207498268565555</v>
      </c>
      <c r="AR26" s="112">
        <v>17.27686531055656</v>
      </c>
      <c r="AS26" s="112">
        <v>38.93906620139705</v>
      </c>
      <c r="AT26" s="112">
        <v>66.66176117043469</v>
      </c>
      <c r="AU26" s="112">
        <v>95.65144440474563</v>
      </c>
      <c r="AV26" s="112">
        <v>120.8955363101133</v>
      </c>
      <c r="AW26" s="112">
        <v>138.02910406072425</v>
      </c>
      <c r="AX26" s="112">
        <v>144.08959813892145</v>
      </c>
      <c r="AY26" s="112">
        <v>138.02910406072425</v>
      </c>
      <c r="AZ26" s="112">
        <v>120.8955363101133</v>
      </c>
      <c r="BA26" s="112">
        <v>95.65144440474563</v>
      </c>
      <c r="BB26" s="112">
        <v>66.66176117043469</v>
      </c>
      <c r="BC26" s="112">
        <v>38.93906620139705</v>
      </c>
      <c r="BD26" s="112">
        <v>66.66176117043469</v>
      </c>
      <c r="BE26" s="112">
        <v>95.65144440474563</v>
      </c>
      <c r="BF26" s="112">
        <v>120.8955363101133</v>
      </c>
      <c r="BG26" s="112">
        <v>138.02910406072425</v>
      </c>
      <c r="BH26" s="112">
        <v>144.08959813892145</v>
      </c>
      <c r="BI26" s="112">
        <v>138.02910406072425</v>
      </c>
      <c r="BJ26" s="112">
        <v>120.8955363101133</v>
      </c>
      <c r="BK26" s="112">
        <v>95.65144440474563</v>
      </c>
      <c r="BL26" s="112">
        <v>66.66176117043469</v>
      </c>
      <c r="BM26" s="112">
        <v>38.93906620139705</v>
      </c>
      <c r="BN26" s="112">
        <v>17.27686531055656</v>
      </c>
      <c r="BO26" s="112">
        <v>5.4207498268565555</v>
      </c>
      <c r="BP26" s="112">
        <v>86.16204234834483</v>
      </c>
      <c r="BQ26" s="112">
        <v>115.85027255964577</v>
      </c>
      <c r="BR26" s="112">
        <v>136.633208505066</v>
      </c>
      <c r="BS26" s="113">
        <v>144.08959813892145</v>
      </c>
      <c r="BT26" s="39">
        <v>136.633208505066</v>
      </c>
      <c r="BU26" s="39">
        <v>115.85027255964577</v>
      </c>
      <c r="BV26" s="39">
        <v>86.16204234834483</v>
      </c>
      <c r="BW26" s="39">
        <v>53.884235193256686</v>
      </c>
      <c r="BX26" s="39">
        <v>25.88346134085495</v>
      </c>
      <c r="BY26" s="39">
        <v>8.11645755830205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0</v>
      </c>
      <c r="CF26" s="39">
        <v>0</v>
      </c>
      <c r="CG26" s="39">
        <v>0</v>
      </c>
      <c r="CH26" s="39">
        <v>0</v>
      </c>
      <c r="CI26" s="39">
        <v>0</v>
      </c>
      <c r="CJ26" s="39">
        <v>0</v>
      </c>
      <c r="CK26" s="39">
        <v>0</v>
      </c>
      <c r="CL26" s="39">
        <v>0</v>
      </c>
      <c r="CM26" s="39"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0</v>
      </c>
      <c r="CS26" s="39">
        <v>0</v>
      </c>
      <c r="CT26" s="39">
        <v>0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0</v>
      </c>
      <c r="DB26" s="40">
        <f t="shared" si="0"/>
        <v>1007.6127948664191</v>
      </c>
    </row>
    <row r="27" spans="1:106" ht="18.75" customHeight="1">
      <c r="A27" s="10"/>
      <c r="B27" s="13"/>
      <c r="D27" s="38">
        <v>-3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6.9569636214017585</v>
      </c>
      <c r="AH27" s="39">
        <v>22.1858240064471</v>
      </c>
      <c r="AI27" s="39">
        <v>46.18648730850573</v>
      </c>
      <c r="AJ27" s="39">
        <v>73.85317915572415</v>
      </c>
      <c r="AK27" s="39">
        <v>99.30023362255352</v>
      </c>
      <c r="AL27" s="39">
        <v>117.11417871862801</v>
      </c>
      <c r="AM27" s="111">
        <v>123.50536983336124</v>
      </c>
      <c r="AN27" s="112">
        <v>117.11417871862801</v>
      </c>
      <c r="AO27" s="112">
        <v>99.30023362255352</v>
      </c>
      <c r="AP27" s="112">
        <v>73.85317915572415</v>
      </c>
      <c r="AQ27" s="112">
        <v>5</v>
      </c>
      <c r="AR27" s="112">
        <v>14.808741694762766</v>
      </c>
      <c r="AS27" s="112">
        <v>33.376342458340325</v>
      </c>
      <c r="AT27" s="112">
        <v>57.13865243180116</v>
      </c>
      <c r="AU27" s="112">
        <v>81.98695234692484</v>
      </c>
      <c r="AV27" s="112">
        <v>103.62474540866856</v>
      </c>
      <c r="AW27" s="112">
        <v>118.31066062347794</v>
      </c>
      <c r="AX27" s="112">
        <v>123.50536983336124</v>
      </c>
      <c r="AY27" s="112">
        <v>118.31066062347794</v>
      </c>
      <c r="AZ27" s="112">
        <v>103.62474540866856</v>
      </c>
      <c r="BA27" s="112">
        <v>81.98695234692484</v>
      </c>
      <c r="BB27" s="112">
        <v>57.13865243180116</v>
      </c>
      <c r="BC27" s="112">
        <v>33.376342458340325</v>
      </c>
      <c r="BD27" s="112">
        <v>57.13865243180116</v>
      </c>
      <c r="BE27" s="112">
        <v>81.98695234692484</v>
      </c>
      <c r="BF27" s="112">
        <v>103.62474540866856</v>
      </c>
      <c r="BG27" s="112">
        <v>118.31066062347794</v>
      </c>
      <c r="BH27" s="112">
        <v>123.50536983336124</v>
      </c>
      <c r="BI27" s="112">
        <v>118.31066062347794</v>
      </c>
      <c r="BJ27" s="112">
        <v>103.62474540866856</v>
      </c>
      <c r="BK27" s="112">
        <v>81.98695234692484</v>
      </c>
      <c r="BL27" s="112">
        <v>57.13865243180116</v>
      </c>
      <c r="BM27" s="112">
        <v>33.376342458340325</v>
      </c>
      <c r="BN27" s="112">
        <v>14.808741694762766</v>
      </c>
      <c r="BO27" s="112">
        <v>5</v>
      </c>
      <c r="BP27" s="112">
        <v>73.85317915572415</v>
      </c>
      <c r="BQ27" s="112">
        <v>99.30023362255352</v>
      </c>
      <c r="BR27" s="112">
        <v>117.11417871862801</v>
      </c>
      <c r="BS27" s="113">
        <v>123.50536983336124</v>
      </c>
      <c r="BT27" s="39">
        <v>117.11417871862801</v>
      </c>
      <c r="BU27" s="39">
        <v>99.30023362255352</v>
      </c>
      <c r="BV27" s="39">
        <v>73.85317915572415</v>
      </c>
      <c r="BW27" s="39">
        <v>46.18648730850573</v>
      </c>
      <c r="BX27" s="39">
        <v>22.1858240064471</v>
      </c>
      <c r="BY27" s="39">
        <v>6.9569636214017585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0</v>
      </c>
      <c r="CF27" s="39">
        <v>0</v>
      </c>
      <c r="CG27" s="39">
        <v>0</v>
      </c>
      <c r="CH27" s="39">
        <v>0</v>
      </c>
      <c r="CI27" s="39">
        <v>0</v>
      </c>
      <c r="CJ27" s="39">
        <v>0</v>
      </c>
      <c r="CK27" s="39">
        <v>0</v>
      </c>
      <c r="CL27" s="39">
        <v>0</v>
      </c>
      <c r="CM27" s="39">
        <v>0</v>
      </c>
      <c r="CN27" s="39">
        <v>0</v>
      </c>
      <c r="CO27" s="39">
        <v>0</v>
      </c>
      <c r="CP27" s="39">
        <v>0</v>
      </c>
      <c r="CQ27" s="39">
        <v>0</v>
      </c>
      <c r="CR27" s="39">
        <v>0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0</v>
      </c>
      <c r="CY27" s="39">
        <v>0</v>
      </c>
      <c r="CZ27" s="39">
        <v>0</v>
      </c>
      <c r="DA27" s="39">
        <v>0</v>
      </c>
      <c r="DB27" s="40">
        <f t="shared" si="0"/>
        <v>863.8483560657019</v>
      </c>
    </row>
    <row r="28" spans="2:106" ht="18.75" customHeight="1">
      <c r="B28" s="12"/>
      <c r="D28" s="38">
        <v>-4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5.797469684501466</v>
      </c>
      <c r="AH28" s="39">
        <v>18.48818667203925</v>
      </c>
      <c r="AI28" s="39">
        <v>38.48873942375478</v>
      </c>
      <c r="AJ28" s="39">
        <v>61.54431596310346</v>
      </c>
      <c r="AK28" s="39">
        <v>82.75019468546128</v>
      </c>
      <c r="AL28" s="39">
        <v>97.59514893219001</v>
      </c>
      <c r="AM28" s="111">
        <v>102.92114152780105</v>
      </c>
      <c r="AN28" s="112">
        <v>97.59514893219001</v>
      </c>
      <c r="AO28" s="112">
        <v>82.75019468546128</v>
      </c>
      <c r="AP28" s="112">
        <v>61.54431596310346</v>
      </c>
      <c r="AQ28" s="112">
        <v>5</v>
      </c>
      <c r="AR28" s="112">
        <v>12.340618078968973</v>
      </c>
      <c r="AS28" s="112">
        <v>27.813618715283607</v>
      </c>
      <c r="AT28" s="112">
        <v>47.615543693167645</v>
      </c>
      <c r="AU28" s="112">
        <v>68.32246028910404</v>
      </c>
      <c r="AV28" s="112">
        <v>86.3539545072238</v>
      </c>
      <c r="AW28" s="112">
        <v>98.59221718623162</v>
      </c>
      <c r="AX28" s="112">
        <v>102.92114152780105</v>
      </c>
      <c r="AY28" s="112">
        <v>98.59221718623162</v>
      </c>
      <c r="AZ28" s="112">
        <v>86.3539545072238</v>
      </c>
      <c r="BA28" s="112">
        <v>68.32246028910404</v>
      </c>
      <c r="BB28" s="112">
        <v>47.615543693167645</v>
      </c>
      <c r="BC28" s="112">
        <v>27.813618715283607</v>
      </c>
      <c r="BD28" s="112">
        <v>47.615543693167645</v>
      </c>
      <c r="BE28" s="112">
        <v>68.32246028910404</v>
      </c>
      <c r="BF28" s="112">
        <v>86.3539545072238</v>
      </c>
      <c r="BG28" s="112">
        <v>98.59221718623162</v>
      </c>
      <c r="BH28" s="112">
        <v>102.92114152780105</v>
      </c>
      <c r="BI28" s="112">
        <v>98.59221718623162</v>
      </c>
      <c r="BJ28" s="112">
        <v>86.3539545072238</v>
      </c>
      <c r="BK28" s="112">
        <v>68.32246028910404</v>
      </c>
      <c r="BL28" s="112">
        <v>47.615543693167645</v>
      </c>
      <c r="BM28" s="112">
        <v>27.813618715283607</v>
      </c>
      <c r="BN28" s="112">
        <v>12.340618078968973</v>
      </c>
      <c r="BO28" s="112">
        <v>5</v>
      </c>
      <c r="BP28" s="112">
        <v>61.54431596310346</v>
      </c>
      <c r="BQ28" s="112">
        <v>82.75019468546128</v>
      </c>
      <c r="BR28" s="112">
        <v>97.59514893219001</v>
      </c>
      <c r="BS28" s="113">
        <v>102.92114152780105</v>
      </c>
      <c r="BT28" s="39">
        <v>97.59514893219001</v>
      </c>
      <c r="BU28" s="39">
        <v>82.75019468546128</v>
      </c>
      <c r="BV28" s="39">
        <v>61.54431596310346</v>
      </c>
      <c r="BW28" s="39">
        <v>38.48873942375478</v>
      </c>
      <c r="BX28" s="39">
        <v>18.48818667203925</v>
      </c>
      <c r="BY28" s="39">
        <v>5.797469684501466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40">
        <f t="shared" si="0"/>
        <v>720.2983667180204</v>
      </c>
    </row>
    <row r="29" spans="2:106" ht="18.75" customHeight="1">
      <c r="B29" s="12"/>
      <c r="D29" s="38">
        <v>-5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4.637975747601172</v>
      </c>
      <c r="AH29" s="39">
        <v>14.7905493376314</v>
      </c>
      <c r="AI29" s="39">
        <v>30.790991539003823</v>
      </c>
      <c r="AJ29" s="39">
        <v>49.235452770482766</v>
      </c>
      <c r="AK29" s="39">
        <v>66.20015574836901</v>
      </c>
      <c r="AL29" s="39">
        <v>78.076119145752</v>
      </c>
      <c r="AM29" s="111">
        <v>82.33691322224082</v>
      </c>
      <c r="AN29" s="112">
        <v>78.076119145752</v>
      </c>
      <c r="AO29" s="112">
        <v>66.20015574836901</v>
      </c>
      <c r="AP29" s="112">
        <v>49.235452770482766</v>
      </c>
      <c r="AQ29" s="112">
        <v>5</v>
      </c>
      <c r="AR29" s="112">
        <v>9.872494463175176</v>
      </c>
      <c r="AS29" s="112">
        <v>22.250894972226885</v>
      </c>
      <c r="AT29" s="112">
        <v>38.092434954534106</v>
      </c>
      <c r="AU29" s="112">
        <v>54.65796823128323</v>
      </c>
      <c r="AV29" s="112">
        <v>69.08316360577903</v>
      </c>
      <c r="AW29" s="112">
        <v>78.8737737489853</v>
      </c>
      <c r="AX29" s="112">
        <v>82.33691322224082</v>
      </c>
      <c r="AY29" s="112">
        <v>78.8737737489853</v>
      </c>
      <c r="AZ29" s="112">
        <v>69.08316360577903</v>
      </c>
      <c r="BA29" s="112">
        <v>54.65796823128323</v>
      </c>
      <c r="BB29" s="112">
        <v>38.092434954534106</v>
      </c>
      <c r="BC29" s="112">
        <v>22.250894972226885</v>
      </c>
      <c r="BD29" s="112">
        <v>38.092434954534106</v>
      </c>
      <c r="BE29" s="112">
        <v>54.65796823128323</v>
      </c>
      <c r="BF29" s="112">
        <v>69.08316360577903</v>
      </c>
      <c r="BG29" s="112">
        <v>78.8737737489853</v>
      </c>
      <c r="BH29" s="112">
        <v>82.33691322224082</v>
      </c>
      <c r="BI29" s="112">
        <v>78.8737737489853</v>
      </c>
      <c r="BJ29" s="112">
        <v>69.08316360577903</v>
      </c>
      <c r="BK29" s="112">
        <v>54.65796823128323</v>
      </c>
      <c r="BL29" s="112">
        <v>38.092434954534106</v>
      </c>
      <c r="BM29" s="112">
        <v>22.250894972226885</v>
      </c>
      <c r="BN29" s="112">
        <v>9.872494463175176</v>
      </c>
      <c r="BO29" s="112">
        <v>5</v>
      </c>
      <c r="BP29" s="112">
        <v>49.235452770482766</v>
      </c>
      <c r="BQ29" s="112">
        <v>66.20015574836901</v>
      </c>
      <c r="BR29" s="112">
        <v>78.076119145752</v>
      </c>
      <c r="BS29" s="113">
        <v>82.33691322224082</v>
      </c>
      <c r="BT29" s="39">
        <v>78.076119145752</v>
      </c>
      <c r="BU29" s="39">
        <v>66.20015574836901</v>
      </c>
      <c r="BV29" s="39">
        <v>49.235452770482766</v>
      </c>
      <c r="BW29" s="39">
        <v>30.790991539003823</v>
      </c>
      <c r="BX29" s="39">
        <v>14.7905493376314</v>
      </c>
      <c r="BY29" s="39">
        <v>4.637975747601172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0</v>
      </c>
      <c r="CF29" s="39">
        <v>0</v>
      </c>
      <c r="CG29" s="39">
        <v>0</v>
      </c>
      <c r="CH29" s="39">
        <v>0</v>
      </c>
      <c r="CI29" s="39">
        <v>0</v>
      </c>
      <c r="CJ29" s="39">
        <v>0</v>
      </c>
      <c r="CK29" s="39">
        <v>0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0</v>
      </c>
      <c r="CS29" s="39">
        <v>0</v>
      </c>
      <c r="CT29" s="39">
        <v>0</v>
      </c>
      <c r="CU29" s="39">
        <v>0</v>
      </c>
      <c r="CV29" s="39">
        <v>0</v>
      </c>
      <c r="CW29" s="39">
        <v>0</v>
      </c>
      <c r="CX29" s="39">
        <v>0</v>
      </c>
      <c r="CY29" s="39">
        <v>0</v>
      </c>
      <c r="CZ29" s="39">
        <v>0</v>
      </c>
      <c r="DA29" s="39">
        <v>0</v>
      </c>
      <c r="DB29" s="40">
        <f t="shared" si="0"/>
        <v>576.7483773703385</v>
      </c>
    </row>
    <row r="30" spans="1:106" ht="18.75" customHeight="1" thickBot="1">
      <c r="A30" s="10"/>
      <c r="B30" s="12"/>
      <c r="D30" s="38">
        <v>-6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3.4784818107008793</v>
      </c>
      <c r="AH30" s="39">
        <v>11.09291200322355</v>
      </c>
      <c r="AI30" s="39">
        <v>23.093243654252866</v>
      </c>
      <c r="AJ30" s="39">
        <v>36.926589577862075</v>
      </c>
      <c r="AK30" s="39">
        <v>49.65011681127676</v>
      </c>
      <c r="AL30" s="39">
        <v>58.557089359314006</v>
      </c>
      <c r="AM30" s="114">
        <v>61.75268491668062</v>
      </c>
      <c r="AN30" s="115">
        <v>58.557089359314006</v>
      </c>
      <c r="AO30" s="115">
        <v>49.65011681127676</v>
      </c>
      <c r="AP30" s="115">
        <v>36.926589577862075</v>
      </c>
      <c r="AQ30" s="115">
        <v>5</v>
      </c>
      <c r="AR30" s="115">
        <v>7.404370847381383</v>
      </c>
      <c r="AS30" s="115">
        <v>16.688171229170162</v>
      </c>
      <c r="AT30" s="115">
        <v>28.56932621590058</v>
      </c>
      <c r="AU30" s="115">
        <v>40.99347617346242</v>
      </c>
      <c r="AV30" s="115">
        <v>51.81237270433428</v>
      </c>
      <c r="AW30" s="115">
        <v>59.15533031173897</v>
      </c>
      <c r="AX30" s="115">
        <v>61.75268491668062</v>
      </c>
      <c r="AY30" s="115">
        <v>59.15533031173897</v>
      </c>
      <c r="AZ30" s="115">
        <v>51.81237270433428</v>
      </c>
      <c r="BA30" s="115">
        <v>40.99347617346242</v>
      </c>
      <c r="BB30" s="115">
        <v>28.56932621590058</v>
      </c>
      <c r="BC30" s="115">
        <v>16.688171229170162</v>
      </c>
      <c r="BD30" s="115">
        <v>28.56932621590058</v>
      </c>
      <c r="BE30" s="115">
        <v>40.99347617346242</v>
      </c>
      <c r="BF30" s="115">
        <v>51.81237270433428</v>
      </c>
      <c r="BG30" s="115">
        <v>59.15533031173897</v>
      </c>
      <c r="BH30" s="115">
        <v>61.75268491668062</v>
      </c>
      <c r="BI30" s="115">
        <v>59.15533031173897</v>
      </c>
      <c r="BJ30" s="115">
        <v>51.81237270433428</v>
      </c>
      <c r="BK30" s="115">
        <v>40.99347617346242</v>
      </c>
      <c r="BL30" s="115">
        <v>28.56932621590058</v>
      </c>
      <c r="BM30" s="115">
        <v>16.688171229170162</v>
      </c>
      <c r="BN30" s="115">
        <v>7.404370847381383</v>
      </c>
      <c r="BO30" s="115">
        <v>5</v>
      </c>
      <c r="BP30" s="115">
        <v>36.926589577862075</v>
      </c>
      <c r="BQ30" s="115">
        <v>49.65011681127676</v>
      </c>
      <c r="BR30" s="115">
        <v>58.557089359314006</v>
      </c>
      <c r="BS30" s="116">
        <v>61.75268491668062</v>
      </c>
      <c r="BT30" s="39">
        <v>58.557089359314006</v>
      </c>
      <c r="BU30" s="39">
        <v>49.65011681127676</v>
      </c>
      <c r="BV30" s="39">
        <v>36.926589577862075</v>
      </c>
      <c r="BW30" s="39">
        <v>23.093243654252866</v>
      </c>
      <c r="BX30" s="39">
        <v>11.09291200322355</v>
      </c>
      <c r="BY30" s="39">
        <v>3.4784818107008793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0</v>
      </c>
      <c r="CF30" s="39"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40">
        <f t="shared" si="0"/>
        <v>433.19838802265724</v>
      </c>
    </row>
    <row r="31" spans="4:106" ht="18.75" customHeight="1">
      <c r="D31" s="38">
        <v>-7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4">
        <v>0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0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40">
        <f t="shared" si="0"/>
        <v>0</v>
      </c>
    </row>
    <row r="32" spans="4:106" ht="18.75" customHeight="1">
      <c r="D32" s="38">
        <v>-8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4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40">
        <f t="shared" si="0"/>
        <v>0</v>
      </c>
    </row>
    <row r="33" spans="4:106" ht="18.75" customHeight="1">
      <c r="D33" s="38">
        <v>-9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4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39">
        <v>0</v>
      </c>
      <c r="CE33" s="39">
        <v>0</v>
      </c>
      <c r="CF33" s="39">
        <v>0</v>
      </c>
      <c r="CG33" s="39">
        <v>0</v>
      </c>
      <c r="CH33" s="39">
        <v>0</v>
      </c>
      <c r="CI33" s="39">
        <v>0</v>
      </c>
      <c r="CJ33" s="39">
        <v>0</v>
      </c>
      <c r="CK33" s="39">
        <v>0</v>
      </c>
      <c r="CL33" s="39">
        <v>0</v>
      </c>
      <c r="CM33" s="39">
        <v>0</v>
      </c>
      <c r="CN33" s="39">
        <v>0</v>
      </c>
      <c r="CO33" s="39">
        <v>0</v>
      </c>
      <c r="CP33" s="39">
        <v>0</v>
      </c>
      <c r="CQ33" s="39">
        <v>0</v>
      </c>
      <c r="CR33" s="39">
        <v>0</v>
      </c>
      <c r="CS33" s="39">
        <v>0</v>
      </c>
      <c r="CT33" s="39">
        <v>0</v>
      </c>
      <c r="CU33" s="39">
        <v>0</v>
      </c>
      <c r="CV33" s="39">
        <v>0</v>
      </c>
      <c r="CW33" s="39">
        <v>0</v>
      </c>
      <c r="CX33" s="39">
        <v>0</v>
      </c>
      <c r="CY33" s="39">
        <v>0</v>
      </c>
      <c r="CZ33" s="39">
        <v>0</v>
      </c>
      <c r="DA33" s="39">
        <v>0</v>
      </c>
      <c r="DB33" s="40">
        <f t="shared" si="0"/>
        <v>0</v>
      </c>
    </row>
    <row r="34" spans="4:106" ht="18.75" customHeight="1">
      <c r="D34" s="38">
        <v>-10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4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3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39">
        <v>0</v>
      </c>
      <c r="DA34" s="39">
        <v>0</v>
      </c>
      <c r="DB34" s="40">
        <f t="shared" si="0"/>
        <v>0</v>
      </c>
    </row>
    <row r="35" spans="4:106" ht="18.75" customHeight="1">
      <c r="D35" s="38">
        <v>-11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4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0</v>
      </c>
      <c r="CE35" s="39">
        <v>0</v>
      </c>
      <c r="CF35" s="39">
        <v>0</v>
      </c>
      <c r="CG35" s="39">
        <v>0</v>
      </c>
      <c r="CH35" s="39">
        <v>0</v>
      </c>
      <c r="CI35" s="39">
        <v>0</v>
      </c>
      <c r="CJ35" s="39">
        <v>0</v>
      </c>
      <c r="CK35" s="39">
        <v>0</v>
      </c>
      <c r="CL35" s="39">
        <v>0</v>
      </c>
      <c r="CM35" s="39">
        <v>0</v>
      </c>
      <c r="CN35" s="39">
        <v>0</v>
      </c>
      <c r="CO35" s="39">
        <v>0</v>
      </c>
      <c r="CP35" s="39">
        <v>0</v>
      </c>
      <c r="CQ35" s="39">
        <v>0</v>
      </c>
      <c r="CR35" s="39">
        <v>0</v>
      </c>
      <c r="CS35" s="39">
        <v>0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40">
        <f t="shared" si="0"/>
        <v>0</v>
      </c>
    </row>
    <row r="36" spans="4:106" ht="18.75" customHeight="1">
      <c r="D36" s="38">
        <v>-12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7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40">
        <f t="shared" si="0"/>
        <v>0</v>
      </c>
    </row>
    <row r="37" spans="4:106" ht="18.75" customHeight="1">
      <c r="D37" s="38">
        <v>-13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7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39">
        <v>0</v>
      </c>
      <c r="CE37" s="39">
        <v>0</v>
      </c>
      <c r="CF37" s="39">
        <v>0</v>
      </c>
      <c r="CG37" s="39">
        <v>0</v>
      </c>
      <c r="CH37" s="39">
        <v>0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39">
        <v>0</v>
      </c>
      <c r="DA37" s="39">
        <v>0</v>
      </c>
      <c r="DB37" s="40">
        <f t="shared" si="0"/>
        <v>0</v>
      </c>
    </row>
    <row r="38" spans="4:106" ht="18.75" customHeight="1">
      <c r="D38" s="38">
        <v>-14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7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39">
        <v>0</v>
      </c>
      <c r="CE38" s="39">
        <v>0</v>
      </c>
      <c r="CF38" s="39">
        <v>0</v>
      </c>
      <c r="CG38" s="39">
        <v>0</v>
      </c>
      <c r="CH38" s="39">
        <v>0</v>
      </c>
      <c r="CI38" s="39">
        <v>0</v>
      </c>
      <c r="CJ38" s="39">
        <v>0</v>
      </c>
      <c r="CK38" s="39">
        <v>0</v>
      </c>
      <c r="CL38" s="39">
        <v>0</v>
      </c>
      <c r="CM38" s="39">
        <v>0</v>
      </c>
      <c r="CN38" s="39">
        <v>0</v>
      </c>
      <c r="CO38" s="39">
        <v>0</v>
      </c>
      <c r="CP38" s="39">
        <v>0</v>
      </c>
      <c r="CQ38" s="39">
        <v>0</v>
      </c>
      <c r="CR38" s="39">
        <v>0</v>
      </c>
      <c r="CS38" s="39">
        <v>0</v>
      </c>
      <c r="CT38" s="39">
        <v>0</v>
      </c>
      <c r="CU38" s="39">
        <v>0</v>
      </c>
      <c r="CV38" s="39">
        <v>0</v>
      </c>
      <c r="CW38" s="39">
        <v>0</v>
      </c>
      <c r="CX38" s="39">
        <v>0</v>
      </c>
      <c r="CY38" s="39">
        <v>0</v>
      </c>
      <c r="CZ38" s="39">
        <v>0</v>
      </c>
      <c r="DA38" s="39">
        <v>0</v>
      </c>
      <c r="DB38" s="40">
        <f t="shared" si="0"/>
        <v>0</v>
      </c>
    </row>
    <row r="39" spans="4:106" ht="18.75" customHeight="1">
      <c r="D39" s="38">
        <v>-15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7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39">
        <v>0</v>
      </c>
      <c r="CE39" s="39">
        <v>0</v>
      </c>
      <c r="CF39" s="39">
        <v>0</v>
      </c>
      <c r="CG39" s="39">
        <v>0</v>
      </c>
      <c r="CH39" s="39">
        <v>0</v>
      </c>
      <c r="CI39" s="39">
        <v>0</v>
      </c>
      <c r="CJ39" s="39">
        <v>0</v>
      </c>
      <c r="CK39" s="39">
        <v>0</v>
      </c>
      <c r="CL39" s="39">
        <v>0</v>
      </c>
      <c r="CM39" s="39">
        <v>0</v>
      </c>
      <c r="CN39" s="39">
        <v>0</v>
      </c>
      <c r="CO39" s="39">
        <v>0</v>
      </c>
      <c r="CP39" s="39">
        <v>0</v>
      </c>
      <c r="CQ39" s="39">
        <v>0</v>
      </c>
      <c r="CR39" s="39">
        <v>0</v>
      </c>
      <c r="CS39" s="39">
        <v>0</v>
      </c>
      <c r="CT39" s="39">
        <v>0</v>
      </c>
      <c r="CU39" s="39">
        <v>0</v>
      </c>
      <c r="CV39" s="39">
        <v>0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40">
        <f t="shared" si="0"/>
        <v>0</v>
      </c>
    </row>
    <row r="40" spans="4:106" ht="18.75" customHeight="1">
      <c r="D40" s="38">
        <v>-16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7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40">
        <f t="shared" si="0"/>
        <v>0</v>
      </c>
    </row>
    <row r="41" spans="4:106" ht="18.75" customHeight="1">
      <c r="D41" s="38">
        <v>-17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7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39">
        <v>0</v>
      </c>
      <c r="BX41" s="39">
        <v>0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39">
        <v>0</v>
      </c>
      <c r="CE41" s="39">
        <v>0</v>
      </c>
      <c r="CF41" s="39">
        <v>0</v>
      </c>
      <c r="CG41" s="39">
        <v>0</v>
      </c>
      <c r="CH41" s="39">
        <v>0</v>
      </c>
      <c r="CI41" s="39">
        <v>0</v>
      </c>
      <c r="CJ41" s="39">
        <v>0</v>
      </c>
      <c r="CK41" s="39">
        <v>0</v>
      </c>
      <c r="CL41" s="39">
        <v>0</v>
      </c>
      <c r="CM41" s="39">
        <v>0</v>
      </c>
      <c r="CN41" s="39">
        <v>0</v>
      </c>
      <c r="CO41" s="39">
        <v>0</v>
      </c>
      <c r="CP41" s="39">
        <v>0</v>
      </c>
      <c r="CQ41" s="39">
        <v>0</v>
      </c>
      <c r="CR41" s="39">
        <v>0</v>
      </c>
      <c r="CS41" s="39">
        <v>0</v>
      </c>
      <c r="CT41" s="39">
        <v>0</v>
      </c>
      <c r="CU41" s="39">
        <v>0</v>
      </c>
      <c r="CV41" s="39">
        <v>0</v>
      </c>
      <c r="CW41" s="39">
        <v>0</v>
      </c>
      <c r="CX41" s="39">
        <v>0</v>
      </c>
      <c r="CY41" s="39">
        <v>0</v>
      </c>
      <c r="CZ41" s="39">
        <v>0</v>
      </c>
      <c r="DA41" s="39">
        <v>0</v>
      </c>
      <c r="DB41" s="40">
        <f t="shared" si="0"/>
        <v>0</v>
      </c>
    </row>
    <row r="42" spans="4:106" ht="18.75" customHeight="1">
      <c r="D42" s="38">
        <v>-18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7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39">
        <v>0</v>
      </c>
      <c r="CE42" s="39">
        <v>0</v>
      </c>
      <c r="CF42" s="39">
        <v>0</v>
      </c>
      <c r="CG42" s="39">
        <v>0</v>
      </c>
      <c r="CH42" s="39">
        <v>0</v>
      </c>
      <c r="CI42" s="39">
        <v>0</v>
      </c>
      <c r="CJ42" s="39">
        <v>0</v>
      </c>
      <c r="CK42" s="39">
        <v>0</v>
      </c>
      <c r="CL42" s="39">
        <v>0</v>
      </c>
      <c r="CM42" s="39">
        <v>0</v>
      </c>
      <c r="CN42" s="39">
        <v>0</v>
      </c>
      <c r="CO42" s="39">
        <v>0</v>
      </c>
      <c r="CP42" s="39">
        <v>0</v>
      </c>
      <c r="CQ42" s="39">
        <v>0</v>
      </c>
      <c r="CR42" s="39">
        <v>0</v>
      </c>
      <c r="CS42" s="39">
        <v>0</v>
      </c>
      <c r="CT42" s="39">
        <v>0</v>
      </c>
      <c r="CU42" s="39">
        <v>0</v>
      </c>
      <c r="CV42" s="39">
        <v>0</v>
      </c>
      <c r="CW42" s="39">
        <v>0</v>
      </c>
      <c r="CX42" s="39">
        <v>0</v>
      </c>
      <c r="CY42" s="39">
        <v>0</v>
      </c>
      <c r="CZ42" s="39">
        <v>0</v>
      </c>
      <c r="DA42" s="39">
        <v>0</v>
      </c>
      <c r="DB42" s="40">
        <f t="shared" si="0"/>
        <v>0</v>
      </c>
    </row>
    <row r="43" spans="4:106" ht="18.75" customHeight="1">
      <c r="D43" s="38">
        <v>-19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7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39">
        <v>0</v>
      </c>
      <c r="CB43" s="39">
        <v>0</v>
      </c>
      <c r="CC43" s="39">
        <v>0</v>
      </c>
      <c r="CD43" s="39">
        <v>0</v>
      </c>
      <c r="CE43" s="39">
        <v>0</v>
      </c>
      <c r="CF43" s="39">
        <v>0</v>
      </c>
      <c r="CG43" s="39">
        <v>0</v>
      </c>
      <c r="CH43" s="39">
        <v>0</v>
      </c>
      <c r="CI43" s="39">
        <v>0</v>
      </c>
      <c r="CJ43" s="39">
        <v>0</v>
      </c>
      <c r="CK43" s="39">
        <v>0</v>
      </c>
      <c r="CL43" s="39">
        <v>0</v>
      </c>
      <c r="CM43" s="39">
        <v>0</v>
      </c>
      <c r="CN43" s="39">
        <v>0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40">
        <f t="shared" si="0"/>
        <v>0</v>
      </c>
    </row>
    <row r="44" spans="4:106" ht="18.75" customHeight="1">
      <c r="D44" s="38">
        <v>-20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7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40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C15"/>
  <sheetViews>
    <sheetView zoomScale="75" zoomScaleNormal="75" zoomScalePageLayoutView="0" workbookViewId="0" topLeftCell="A1">
      <selection activeCell="F12" sqref="F12"/>
    </sheetView>
  </sheetViews>
  <sheetFormatPr defaultColWidth="9.00390625" defaultRowHeight="15.75"/>
  <cols>
    <col min="1" max="1" width="25.50390625" style="0" customWidth="1"/>
    <col min="2" max="2" width="9.00390625" style="4" customWidth="1"/>
  </cols>
  <sheetData>
    <row r="1" ht="18.75">
      <c r="A1" s="95" t="s">
        <v>73</v>
      </c>
    </row>
    <row r="3" ht="15.75">
      <c r="A3" s="1" t="s">
        <v>72</v>
      </c>
    </row>
    <row r="5" spans="1:3" ht="15.75">
      <c r="A5" t="s">
        <v>74</v>
      </c>
      <c r="B5" s="4">
        <v>5</v>
      </c>
      <c r="C5" t="s">
        <v>75</v>
      </c>
    </row>
    <row r="8" ht="18.75">
      <c r="A8" s="95"/>
    </row>
    <row r="10" spans="1:3" ht="15.75">
      <c r="A10" t="s">
        <v>76</v>
      </c>
      <c r="B10" s="99">
        <v>100</v>
      </c>
      <c r="C10" s="106" t="s">
        <v>1</v>
      </c>
    </row>
    <row r="13" ht="15.75">
      <c r="B13" s="102"/>
    </row>
    <row r="14" ht="15.75">
      <c r="B14" s="102"/>
    </row>
    <row r="15" ht="15.75">
      <c r="B15" s="102"/>
    </row>
    <row r="16" ht="15.75"/>
    <row r="17" ht="15.75"/>
  </sheetData>
  <sheetProtection/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EB45"/>
  <sheetViews>
    <sheetView zoomScalePageLayoutView="0" workbookViewId="0" topLeftCell="A1">
      <selection activeCell="A24" sqref="A24"/>
    </sheetView>
  </sheetViews>
  <sheetFormatPr defaultColWidth="9.00390625" defaultRowHeight="15.75"/>
  <cols>
    <col min="1" max="1" width="44.875" style="0" bestFit="1" customWidth="1"/>
    <col min="2" max="2" width="6.875" style="4" bestFit="1" customWidth="1"/>
    <col min="3" max="3" width="7.25390625" style="3" bestFit="1" customWidth="1"/>
    <col min="4" max="4" width="3.125" style="9" bestFit="1" customWidth="1"/>
    <col min="5" max="43" width="4.00390625" style="5" bestFit="1" customWidth="1"/>
    <col min="44" max="46" width="2.875" style="34" bestFit="1" customWidth="1"/>
    <col min="47" max="49" width="3.875" style="34" bestFit="1" customWidth="1"/>
    <col min="50" max="50" width="3.875" style="86" bestFit="1" customWidth="1"/>
    <col min="51" max="54" width="3.875" style="34" bestFit="1" customWidth="1"/>
    <col min="55" max="55" width="3.875" style="92" bestFit="1" customWidth="1"/>
    <col min="56" max="63" width="3.875" style="34" bestFit="1" customWidth="1"/>
    <col min="64" max="66" width="2.875" style="34" bestFit="1" customWidth="1"/>
    <col min="67" max="105" width="3.625" style="5" customWidth="1"/>
    <col min="106" max="106" width="5.25390625" style="5" bestFit="1" customWidth="1"/>
    <col min="107" max="132" width="2.625" style="0" customWidth="1"/>
  </cols>
  <sheetData>
    <row r="1" spans="2:106" ht="15.75">
      <c r="B1" s="2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29"/>
      <c r="AS1" s="29"/>
      <c r="AT1" s="29"/>
      <c r="AU1" s="29"/>
      <c r="AV1" s="29"/>
      <c r="AW1" s="29"/>
      <c r="AX1" s="85"/>
      <c r="AY1" s="29"/>
      <c r="AZ1" s="29"/>
      <c r="BA1" s="29"/>
      <c r="BB1" s="29"/>
      <c r="BC1" s="30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50"/>
    </row>
    <row r="2" spans="4:106" ht="15.75">
      <c r="D2" s="51" t="s">
        <v>0</v>
      </c>
      <c r="BC2" s="87"/>
      <c r="DB2" s="50"/>
    </row>
    <row r="3" spans="2:132" ht="15.75">
      <c r="B3" s="7"/>
      <c r="C3" s="8" t="s">
        <v>2</v>
      </c>
      <c r="D3" s="53"/>
      <c r="E3" s="54">
        <v>-50</v>
      </c>
      <c r="F3" s="54">
        <v>-49</v>
      </c>
      <c r="G3" s="54">
        <v>-48</v>
      </c>
      <c r="H3" s="54">
        <v>-47</v>
      </c>
      <c r="I3" s="54">
        <v>-46</v>
      </c>
      <c r="J3" s="54">
        <v>-45</v>
      </c>
      <c r="K3" s="54">
        <v>-44</v>
      </c>
      <c r="L3" s="54">
        <v>-43</v>
      </c>
      <c r="M3" s="54">
        <v>-42</v>
      </c>
      <c r="N3" s="54">
        <v>-41</v>
      </c>
      <c r="O3" s="54">
        <v>-40</v>
      </c>
      <c r="P3" s="54">
        <v>-39</v>
      </c>
      <c r="Q3" s="54">
        <v>-38</v>
      </c>
      <c r="R3" s="54">
        <v>-37</v>
      </c>
      <c r="S3" s="54">
        <v>-36</v>
      </c>
      <c r="T3" s="54">
        <v>-35</v>
      </c>
      <c r="U3" s="54">
        <v>-34</v>
      </c>
      <c r="V3" s="54">
        <v>-33</v>
      </c>
      <c r="W3" s="54">
        <v>-32</v>
      </c>
      <c r="X3" s="54">
        <v>-31</v>
      </c>
      <c r="Y3" s="54">
        <v>-30</v>
      </c>
      <c r="Z3" s="54">
        <v>-29</v>
      </c>
      <c r="AA3" s="54">
        <v>-28</v>
      </c>
      <c r="AB3" s="54">
        <v>-27</v>
      </c>
      <c r="AC3" s="54">
        <v>-26</v>
      </c>
      <c r="AD3" s="54">
        <v>-25</v>
      </c>
      <c r="AE3" s="54">
        <v>-24</v>
      </c>
      <c r="AF3" s="54">
        <v>-23</v>
      </c>
      <c r="AG3" s="54">
        <v>-22</v>
      </c>
      <c r="AH3" s="54">
        <v>-21</v>
      </c>
      <c r="AI3" s="54">
        <v>-20</v>
      </c>
      <c r="AJ3" s="54">
        <v>-19</v>
      </c>
      <c r="AK3" s="54">
        <v>-18</v>
      </c>
      <c r="AL3" s="54">
        <v>-17</v>
      </c>
      <c r="AM3" s="54">
        <v>-16</v>
      </c>
      <c r="AN3" s="54">
        <v>-15</v>
      </c>
      <c r="AO3" s="54">
        <v>-14</v>
      </c>
      <c r="AP3" s="54">
        <v>-13</v>
      </c>
      <c r="AQ3" s="54">
        <v>-12</v>
      </c>
      <c r="AR3" s="36">
        <v>-11</v>
      </c>
      <c r="AS3" s="36">
        <v>-10</v>
      </c>
      <c r="AT3" s="36">
        <v>-9</v>
      </c>
      <c r="AU3" s="36">
        <v>-8</v>
      </c>
      <c r="AV3" s="36">
        <v>-7</v>
      </c>
      <c r="AW3" s="36">
        <v>-6</v>
      </c>
      <c r="AX3" s="88">
        <v>-5</v>
      </c>
      <c r="AY3" s="36">
        <v>-4</v>
      </c>
      <c r="AZ3" s="36">
        <v>-3</v>
      </c>
      <c r="BA3" s="36">
        <v>-2</v>
      </c>
      <c r="BB3" s="36">
        <v>-1</v>
      </c>
      <c r="BC3" s="37">
        <v>0</v>
      </c>
      <c r="BD3" s="36">
        <v>1</v>
      </c>
      <c r="BE3" s="36">
        <v>2</v>
      </c>
      <c r="BF3" s="36">
        <v>3</v>
      </c>
      <c r="BG3" s="36">
        <v>4</v>
      </c>
      <c r="BH3" s="36">
        <v>5</v>
      </c>
      <c r="BI3" s="36">
        <v>6</v>
      </c>
      <c r="BJ3" s="36">
        <v>7</v>
      </c>
      <c r="BK3" s="36">
        <v>8</v>
      </c>
      <c r="BL3" s="36">
        <v>9</v>
      </c>
      <c r="BM3" s="36">
        <v>10</v>
      </c>
      <c r="BN3" s="36">
        <v>11</v>
      </c>
      <c r="BO3" s="54">
        <v>12</v>
      </c>
      <c r="BP3" s="54">
        <v>13</v>
      </c>
      <c r="BQ3" s="54">
        <v>14</v>
      </c>
      <c r="BR3" s="54">
        <v>15</v>
      </c>
      <c r="BS3" s="54">
        <v>16</v>
      </c>
      <c r="BT3" s="54">
        <v>17</v>
      </c>
      <c r="BU3" s="54">
        <v>18</v>
      </c>
      <c r="BV3" s="54">
        <v>19</v>
      </c>
      <c r="BW3" s="54">
        <v>20</v>
      </c>
      <c r="BX3" s="54">
        <v>21</v>
      </c>
      <c r="BY3" s="54">
        <v>22</v>
      </c>
      <c r="BZ3" s="54">
        <v>23</v>
      </c>
      <c r="CA3" s="54">
        <v>24</v>
      </c>
      <c r="CB3" s="54">
        <v>25</v>
      </c>
      <c r="CC3" s="54">
        <v>26</v>
      </c>
      <c r="CD3" s="54">
        <v>27</v>
      </c>
      <c r="CE3" s="54">
        <v>28</v>
      </c>
      <c r="CF3" s="54">
        <v>29</v>
      </c>
      <c r="CG3" s="54">
        <v>30</v>
      </c>
      <c r="CH3" s="54">
        <v>31</v>
      </c>
      <c r="CI3" s="54">
        <v>32</v>
      </c>
      <c r="CJ3" s="54">
        <v>33</v>
      </c>
      <c r="CK3" s="54">
        <v>34</v>
      </c>
      <c r="CL3" s="54">
        <v>35</v>
      </c>
      <c r="CM3" s="54">
        <v>36</v>
      </c>
      <c r="CN3" s="54">
        <v>37</v>
      </c>
      <c r="CO3" s="54">
        <v>38</v>
      </c>
      <c r="CP3" s="54">
        <v>39</v>
      </c>
      <c r="CQ3" s="54">
        <v>40</v>
      </c>
      <c r="CR3" s="54">
        <v>41</v>
      </c>
      <c r="CS3" s="54">
        <v>42</v>
      </c>
      <c r="CT3" s="54">
        <v>43</v>
      </c>
      <c r="CU3" s="54">
        <v>44</v>
      </c>
      <c r="CV3" s="54">
        <v>45</v>
      </c>
      <c r="CW3" s="54">
        <v>46</v>
      </c>
      <c r="CX3" s="54">
        <v>47</v>
      </c>
      <c r="CY3" s="54">
        <v>48</v>
      </c>
      <c r="CZ3" s="54">
        <v>49</v>
      </c>
      <c r="DA3" s="54">
        <v>50</v>
      </c>
      <c r="DB3" s="50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</row>
    <row r="4" spans="2:106" ht="15.75">
      <c r="B4" s="7"/>
      <c r="D4" s="56">
        <v>20</v>
      </c>
      <c r="E4" s="57">
        <v>0</v>
      </c>
      <c r="F4" s="57">
        <v>0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0</v>
      </c>
      <c r="V4" s="57">
        <v>0</v>
      </c>
      <c r="W4" s="57">
        <v>0</v>
      </c>
      <c r="X4" s="57">
        <v>0</v>
      </c>
      <c r="Y4" s="57">
        <v>0</v>
      </c>
      <c r="Z4" s="57">
        <v>0</v>
      </c>
      <c r="AA4" s="57">
        <v>0</v>
      </c>
      <c r="AB4" s="57">
        <v>0</v>
      </c>
      <c r="AC4" s="57">
        <v>0</v>
      </c>
      <c r="AD4" s="57">
        <v>0</v>
      </c>
      <c r="AE4" s="57">
        <v>0</v>
      </c>
      <c r="AF4" s="57">
        <v>0</v>
      </c>
      <c r="AG4" s="57">
        <v>0</v>
      </c>
      <c r="AH4" s="57">
        <v>0</v>
      </c>
      <c r="AI4" s="57">
        <v>0</v>
      </c>
      <c r="AJ4" s="57">
        <v>0</v>
      </c>
      <c r="AK4" s="57">
        <v>0</v>
      </c>
      <c r="AL4" s="57">
        <v>0</v>
      </c>
      <c r="AM4" s="57">
        <v>0</v>
      </c>
      <c r="AN4" s="57">
        <v>0</v>
      </c>
      <c r="AO4" s="57">
        <v>0</v>
      </c>
      <c r="AP4" s="57">
        <v>0</v>
      </c>
      <c r="AQ4" s="57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89">
        <v>0</v>
      </c>
      <c r="AY4" s="39">
        <v>0</v>
      </c>
      <c r="AZ4" s="39">
        <v>0</v>
      </c>
      <c r="BA4" s="39">
        <v>0</v>
      </c>
      <c r="BB4" s="39">
        <v>0</v>
      </c>
      <c r="BC4" s="37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57">
        <v>0</v>
      </c>
      <c r="BP4" s="57">
        <v>0</v>
      </c>
      <c r="BQ4" s="57">
        <v>0</v>
      </c>
      <c r="BR4" s="57">
        <v>0</v>
      </c>
      <c r="BS4" s="57">
        <v>0</v>
      </c>
      <c r="BT4" s="57">
        <v>0</v>
      </c>
      <c r="BU4" s="57">
        <v>0</v>
      </c>
      <c r="BV4" s="57">
        <v>0</v>
      </c>
      <c r="BW4" s="57">
        <v>0</v>
      </c>
      <c r="BX4" s="57">
        <v>0</v>
      </c>
      <c r="BY4" s="57">
        <v>0</v>
      </c>
      <c r="BZ4" s="57">
        <v>0</v>
      </c>
      <c r="CA4" s="57">
        <v>0</v>
      </c>
      <c r="CB4" s="57">
        <v>0</v>
      </c>
      <c r="CC4" s="57">
        <v>0</v>
      </c>
      <c r="CD4" s="57">
        <v>0</v>
      </c>
      <c r="CE4" s="57">
        <v>0</v>
      </c>
      <c r="CF4" s="57">
        <v>0</v>
      </c>
      <c r="CG4" s="57">
        <v>0</v>
      </c>
      <c r="CH4" s="57">
        <v>0</v>
      </c>
      <c r="CI4" s="57">
        <v>0</v>
      </c>
      <c r="CJ4" s="57">
        <v>0</v>
      </c>
      <c r="CK4" s="57">
        <v>0</v>
      </c>
      <c r="CL4" s="57">
        <v>0</v>
      </c>
      <c r="CM4" s="57">
        <v>0</v>
      </c>
      <c r="CN4" s="57">
        <v>0</v>
      </c>
      <c r="CO4" s="57">
        <v>0</v>
      </c>
      <c r="CP4" s="57">
        <v>0</v>
      </c>
      <c r="CQ4" s="57">
        <v>0</v>
      </c>
      <c r="CR4" s="57">
        <v>0</v>
      </c>
      <c r="CS4" s="57">
        <v>0</v>
      </c>
      <c r="CT4" s="57">
        <v>0</v>
      </c>
      <c r="CU4" s="57">
        <v>0</v>
      </c>
      <c r="CV4" s="57">
        <v>0</v>
      </c>
      <c r="CW4" s="57">
        <v>0</v>
      </c>
      <c r="CX4" s="57">
        <v>0</v>
      </c>
      <c r="CY4" s="57">
        <v>0</v>
      </c>
      <c r="CZ4" s="57">
        <v>0</v>
      </c>
      <c r="DA4" s="57">
        <v>0</v>
      </c>
      <c r="DB4" s="59">
        <f aca="true" t="shared" si="0" ref="DB4:DB44">((SUM(E4:DA4))*($B$8^2))*(1000/(9.81*10000))</f>
        <v>0</v>
      </c>
    </row>
    <row r="5" spans="2:106" ht="15.75">
      <c r="B5" s="7"/>
      <c r="D5" s="56">
        <v>19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0</v>
      </c>
      <c r="V5" s="57">
        <v>0</v>
      </c>
      <c r="W5" s="57">
        <v>0</v>
      </c>
      <c r="X5" s="57">
        <v>0</v>
      </c>
      <c r="Y5" s="57">
        <v>0</v>
      </c>
      <c r="Z5" s="57">
        <v>0</v>
      </c>
      <c r="AA5" s="57">
        <v>0</v>
      </c>
      <c r="AB5" s="57">
        <v>0</v>
      </c>
      <c r="AC5" s="57">
        <v>0</v>
      </c>
      <c r="AD5" s="57">
        <v>0</v>
      </c>
      <c r="AE5" s="57">
        <v>0</v>
      </c>
      <c r="AF5" s="57">
        <v>0</v>
      </c>
      <c r="AG5" s="57">
        <v>0</v>
      </c>
      <c r="AH5" s="57">
        <v>0</v>
      </c>
      <c r="AI5" s="57">
        <v>0</v>
      </c>
      <c r="AJ5" s="57">
        <v>0</v>
      </c>
      <c r="AK5" s="57">
        <v>0</v>
      </c>
      <c r="AL5" s="57">
        <v>0</v>
      </c>
      <c r="AM5" s="57">
        <v>0</v>
      </c>
      <c r="AN5" s="57">
        <v>0</v>
      </c>
      <c r="AO5" s="57">
        <v>0</v>
      </c>
      <c r="AP5" s="57">
        <v>0</v>
      </c>
      <c r="AQ5" s="57">
        <v>0</v>
      </c>
      <c r="AR5" s="39">
        <v>0</v>
      </c>
      <c r="AS5" s="39">
        <v>0</v>
      </c>
      <c r="AT5" s="39">
        <v>0</v>
      </c>
      <c r="AU5" s="39">
        <v>0</v>
      </c>
      <c r="AV5" s="39">
        <v>0</v>
      </c>
      <c r="AW5" s="39">
        <v>0</v>
      </c>
      <c r="AX5" s="89">
        <v>0</v>
      </c>
      <c r="AY5" s="39">
        <v>0</v>
      </c>
      <c r="AZ5" s="39">
        <v>0</v>
      </c>
      <c r="BA5" s="39">
        <v>0</v>
      </c>
      <c r="BB5" s="39">
        <v>0</v>
      </c>
      <c r="BC5" s="37">
        <v>0</v>
      </c>
      <c r="BD5" s="39">
        <v>0</v>
      </c>
      <c r="BE5" s="39">
        <v>0</v>
      </c>
      <c r="BF5" s="39">
        <v>0</v>
      </c>
      <c r="BG5" s="39">
        <v>0</v>
      </c>
      <c r="BH5" s="39">
        <v>0</v>
      </c>
      <c r="BI5" s="39">
        <v>0</v>
      </c>
      <c r="BJ5" s="39">
        <v>0</v>
      </c>
      <c r="BK5" s="39">
        <v>0</v>
      </c>
      <c r="BL5" s="39">
        <v>0</v>
      </c>
      <c r="BM5" s="39">
        <v>0</v>
      </c>
      <c r="BN5" s="39">
        <v>0</v>
      </c>
      <c r="BO5" s="57">
        <v>0</v>
      </c>
      <c r="BP5" s="57">
        <v>0</v>
      </c>
      <c r="BQ5" s="57">
        <v>0</v>
      </c>
      <c r="BR5" s="57">
        <v>0</v>
      </c>
      <c r="BS5" s="57">
        <v>0</v>
      </c>
      <c r="BT5" s="57">
        <v>0</v>
      </c>
      <c r="BU5" s="57">
        <v>0</v>
      </c>
      <c r="BV5" s="57">
        <v>0</v>
      </c>
      <c r="BW5" s="57">
        <v>0</v>
      </c>
      <c r="BX5" s="57">
        <v>0</v>
      </c>
      <c r="BY5" s="57">
        <v>0</v>
      </c>
      <c r="BZ5" s="57">
        <v>0</v>
      </c>
      <c r="CA5" s="57">
        <v>0</v>
      </c>
      <c r="CB5" s="57">
        <v>0</v>
      </c>
      <c r="CC5" s="57">
        <v>0</v>
      </c>
      <c r="CD5" s="57">
        <v>0</v>
      </c>
      <c r="CE5" s="57">
        <v>0</v>
      </c>
      <c r="CF5" s="57">
        <v>0</v>
      </c>
      <c r="CG5" s="57">
        <v>0</v>
      </c>
      <c r="CH5" s="57">
        <v>0</v>
      </c>
      <c r="CI5" s="57">
        <v>0</v>
      </c>
      <c r="CJ5" s="57">
        <v>0</v>
      </c>
      <c r="CK5" s="57">
        <v>0</v>
      </c>
      <c r="CL5" s="57">
        <v>0</v>
      </c>
      <c r="CM5" s="57">
        <v>0</v>
      </c>
      <c r="CN5" s="57">
        <v>0</v>
      </c>
      <c r="CO5" s="57">
        <v>0</v>
      </c>
      <c r="CP5" s="57">
        <v>0</v>
      </c>
      <c r="CQ5" s="57">
        <v>0</v>
      </c>
      <c r="CR5" s="57">
        <v>0</v>
      </c>
      <c r="CS5" s="57">
        <v>0</v>
      </c>
      <c r="CT5" s="57">
        <v>0</v>
      </c>
      <c r="CU5" s="57">
        <v>0</v>
      </c>
      <c r="CV5" s="57">
        <v>0</v>
      </c>
      <c r="CW5" s="57">
        <v>0</v>
      </c>
      <c r="CX5" s="57">
        <v>0</v>
      </c>
      <c r="CY5" s="57">
        <v>0</v>
      </c>
      <c r="CZ5" s="57">
        <v>0</v>
      </c>
      <c r="DA5" s="57">
        <v>0</v>
      </c>
      <c r="DB5" s="59">
        <f t="shared" si="0"/>
        <v>0</v>
      </c>
    </row>
    <row r="6" spans="2:106" ht="15.75">
      <c r="B6" s="7"/>
      <c r="D6" s="56">
        <v>18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0</v>
      </c>
      <c r="W6" s="57">
        <v>0</v>
      </c>
      <c r="X6" s="57">
        <v>0</v>
      </c>
      <c r="Y6" s="57">
        <v>0</v>
      </c>
      <c r="Z6" s="57">
        <v>0</v>
      </c>
      <c r="AA6" s="57">
        <v>0</v>
      </c>
      <c r="AB6" s="57">
        <v>0</v>
      </c>
      <c r="AC6" s="57">
        <v>0</v>
      </c>
      <c r="AD6" s="57">
        <v>0</v>
      </c>
      <c r="AE6" s="57">
        <v>0</v>
      </c>
      <c r="AF6" s="57">
        <v>0</v>
      </c>
      <c r="AG6" s="57">
        <v>0</v>
      </c>
      <c r="AH6" s="57">
        <v>0</v>
      </c>
      <c r="AI6" s="57">
        <v>0</v>
      </c>
      <c r="AJ6" s="57">
        <v>0</v>
      </c>
      <c r="AK6" s="57">
        <v>0</v>
      </c>
      <c r="AL6" s="57">
        <v>0</v>
      </c>
      <c r="AM6" s="57">
        <v>0</v>
      </c>
      <c r="AN6" s="57">
        <v>0</v>
      </c>
      <c r="AO6" s="57">
        <v>0</v>
      </c>
      <c r="AP6" s="57">
        <v>0</v>
      </c>
      <c r="AQ6" s="57">
        <v>0</v>
      </c>
      <c r="AR6" s="39">
        <v>0</v>
      </c>
      <c r="AS6" s="39">
        <v>0</v>
      </c>
      <c r="AT6" s="39">
        <v>0</v>
      </c>
      <c r="AU6" s="39">
        <v>0</v>
      </c>
      <c r="AV6" s="39">
        <v>0</v>
      </c>
      <c r="AW6" s="39">
        <v>0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7">
        <v>0</v>
      </c>
      <c r="BD6" s="39">
        <v>0</v>
      </c>
      <c r="BE6" s="39">
        <v>0</v>
      </c>
      <c r="BF6" s="39">
        <v>0</v>
      </c>
      <c r="BG6" s="39">
        <v>0</v>
      </c>
      <c r="BH6" s="39">
        <v>0</v>
      </c>
      <c r="BI6" s="39">
        <v>0</v>
      </c>
      <c r="BJ6" s="39">
        <v>0</v>
      </c>
      <c r="BK6" s="39">
        <v>0</v>
      </c>
      <c r="BL6" s="39">
        <v>0</v>
      </c>
      <c r="BM6" s="39">
        <v>0</v>
      </c>
      <c r="BN6" s="39">
        <v>0</v>
      </c>
      <c r="BO6" s="57">
        <v>0</v>
      </c>
      <c r="BP6" s="57">
        <v>0</v>
      </c>
      <c r="BQ6" s="57">
        <v>0</v>
      </c>
      <c r="BR6" s="57">
        <v>0</v>
      </c>
      <c r="BS6" s="57">
        <v>0</v>
      </c>
      <c r="BT6" s="57">
        <v>0</v>
      </c>
      <c r="BU6" s="57">
        <v>0</v>
      </c>
      <c r="BV6" s="57">
        <v>0</v>
      </c>
      <c r="BW6" s="57">
        <v>0</v>
      </c>
      <c r="BX6" s="57">
        <v>0</v>
      </c>
      <c r="BY6" s="57">
        <v>0</v>
      </c>
      <c r="BZ6" s="57">
        <v>0</v>
      </c>
      <c r="CA6" s="57">
        <v>0</v>
      </c>
      <c r="CB6" s="57">
        <v>0</v>
      </c>
      <c r="CC6" s="57">
        <v>0</v>
      </c>
      <c r="CD6" s="57">
        <v>0</v>
      </c>
      <c r="CE6" s="57">
        <v>0</v>
      </c>
      <c r="CF6" s="57">
        <v>0</v>
      </c>
      <c r="CG6" s="57">
        <v>0</v>
      </c>
      <c r="CH6" s="57">
        <v>0</v>
      </c>
      <c r="CI6" s="57">
        <v>0</v>
      </c>
      <c r="CJ6" s="57">
        <v>0</v>
      </c>
      <c r="CK6" s="57">
        <v>0</v>
      </c>
      <c r="CL6" s="57">
        <v>0</v>
      </c>
      <c r="CM6" s="57">
        <v>0</v>
      </c>
      <c r="CN6" s="57">
        <v>0</v>
      </c>
      <c r="CO6" s="57">
        <v>0</v>
      </c>
      <c r="CP6" s="57">
        <v>0</v>
      </c>
      <c r="CQ6" s="57">
        <v>0</v>
      </c>
      <c r="CR6" s="57">
        <v>0</v>
      </c>
      <c r="CS6" s="57">
        <v>0</v>
      </c>
      <c r="CT6" s="57">
        <v>0</v>
      </c>
      <c r="CU6" s="57">
        <v>0</v>
      </c>
      <c r="CV6" s="57">
        <v>0</v>
      </c>
      <c r="CW6" s="57">
        <v>0</v>
      </c>
      <c r="CX6" s="57">
        <v>0</v>
      </c>
      <c r="CY6" s="57">
        <v>0</v>
      </c>
      <c r="CZ6" s="57">
        <v>0</v>
      </c>
      <c r="DA6" s="57">
        <v>0</v>
      </c>
      <c r="DB6" s="59">
        <f t="shared" si="0"/>
        <v>0</v>
      </c>
    </row>
    <row r="7" spans="4:106" ht="15.75">
      <c r="D7" s="56">
        <v>17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0</v>
      </c>
      <c r="AK7" s="57">
        <v>0</v>
      </c>
      <c r="AL7" s="57">
        <v>0</v>
      </c>
      <c r="AM7" s="57">
        <v>0</v>
      </c>
      <c r="AN7" s="57">
        <v>0</v>
      </c>
      <c r="AO7" s="57">
        <v>0</v>
      </c>
      <c r="AP7" s="57">
        <v>0</v>
      </c>
      <c r="AQ7" s="57">
        <v>0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7">
        <v>0</v>
      </c>
      <c r="BD7" s="39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0</v>
      </c>
      <c r="BW7" s="57">
        <v>0</v>
      </c>
      <c r="BX7" s="57">
        <v>0</v>
      </c>
      <c r="BY7" s="57">
        <v>0</v>
      </c>
      <c r="BZ7" s="57">
        <v>0</v>
      </c>
      <c r="CA7" s="57">
        <v>0</v>
      </c>
      <c r="CB7" s="57">
        <v>0</v>
      </c>
      <c r="CC7" s="57">
        <v>0</v>
      </c>
      <c r="CD7" s="57">
        <v>0</v>
      </c>
      <c r="CE7" s="57">
        <v>0</v>
      </c>
      <c r="CF7" s="57">
        <v>0</v>
      </c>
      <c r="CG7" s="57">
        <v>0</v>
      </c>
      <c r="CH7" s="57">
        <v>0</v>
      </c>
      <c r="CI7" s="57">
        <v>0</v>
      </c>
      <c r="CJ7" s="57">
        <v>0</v>
      </c>
      <c r="CK7" s="57">
        <v>0</v>
      </c>
      <c r="CL7" s="57">
        <v>0</v>
      </c>
      <c r="CM7" s="57">
        <v>0</v>
      </c>
      <c r="CN7" s="57">
        <v>0</v>
      </c>
      <c r="CO7" s="57">
        <v>0</v>
      </c>
      <c r="CP7" s="57">
        <v>0</v>
      </c>
      <c r="CQ7" s="57">
        <v>0</v>
      </c>
      <c r="CR7" s="57">
        <v>0</v>
      </c>
      <c r="CS7" s="57">
        <v>0</v>
      </c>
      <c r="CT7" s="57">
        <v>0</v>
      </c>
      <c r="CU7" s="57">
        <v>0</v>
      </c>
      <c r="CV7" s="57">
        <v>0</v>
      </c>
      <c r="CW7" s="57">
        <v>0</v>
      </c>
      <c r="CX7" s="57">
        <v>0</v>
      </c>
      <c r="CY7" s="57">
        <v>0</v>
      </c>
      <c r="CZ7" s="57">
        <v>0</v>
      </c>
      <c r="DA7" s="57">
        <v>0</v>
      </c>
      <c r="DB7" s="59">
        <f t="shared" si="0"/>
        <v>0</v>
      </c>
    </row>
    <row r="8" spans="1:106" ht="15.75">
      <c r="A8" s="10" t="s">
        <v>3</v>
      </c>
      <c r="B8" s="11">
        <v>4.8889</v>
      </c>
      <c r="D8" s="56">
        <v>16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0</v>
      </c>
      <c r="AP8" s="57">
        <v>0</v>
      </c>
      <c r="AQ8" s="57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7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7">
        <v>0</v>
      </c>
      <c r="BU8" s="57">
        <v>0</v>
      </c>
      <c r="BV8" s="57">
        <v>0</v>
      </c>
      <c r="BW8" s="57">
        <v>0</v>
      </c>
      <c r="BX8" s="57">
        <v>0</v>
      </c>
      <c r="BY8" s="57">
        <v>0</v>
      </c>
      <c r="BZ8" s="57">
        <v>0</v>
      </c>
      <c r="CA8" s="57">
        <v>0</v>
      </c>
      <c r="CB8" s="57">
        <v>0</v>
      </c>
      <c r="CC8" s="57">
        <v>0</v>
      </c>
      <c r="CD8" s="57">
        <v>0</v>
      </c>
      <c r="CE8" s="57">
        <v>0</v>
      </c>
      <c r="CF8" s="57">
        <v>0</v>
      </c>
      <c r="CG8" s="57">
        <v>0</v>
      </c>
      <c r="CH8" s="57">
        <v>0</v>
      </c>
      <c r="CI8" s="57">
        <v>0</v>
      </c>
      <c r="CJ8" s="57">
        <v>0</v>
      </c>
      <c r="CK8" s="57">
        <v>0</v>
      </c>
      <c r="CL8" s="57">
        <v>0</v>
      </c>
      <c r="CM8" s="57">
        <v>0</v>
      </c>
      <c r="CN8" s="57">
        <v>0</v>
      </c>
      <c r="CO8" s="57">
        <v>0</v>
      </c>
      <c r="CP8" s="57">
        <v>0</v>
      </c>
      <c r="CQ8" s="57">
        <v>0</v>
      </c>
      <c r="CR8" s="57">
        <v>0</v>
      </c>
      <c r="CS8" s="57">
        <v>0</v>
      </c>
      <c r="CT8" s="57">
        <v>0</v>
      </c>
      <c r="CU8" s="57">
        <v>0</v>
      </c>
      <c r="CV8" s="57">
        <v>0</v>
      </c>
      <c r="CW8" s="57">
        <v>0</v>
      </c>
      <c r="CX8" s="57">
        <v>0</v>
      </c>
      <c r="CY8" s="57">
        <v>0</v>
      </c>
      <c r="CZ8" s="57">
        <v>0</v>
      </c>
      <c r="DA8" s="57">
        <v>0</v>
      </c>
      <c r="DB8" s="59">
        <f t="shared" si="0"/>
        <v>0</v>
      </c>
    </row>
    <row r="9" spans="1:106" ht="15.75">
      <c r="A9" s="10"/>
      <c r="B9" s="11"/>
      <c r="D9" s="56">
        <v>15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7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57">
        <v>0</v>
      </c>
      <c r="BP9" s="57">
        <v>0</v>
      </c>
      <c r="BQ9" s="57">
        <v>0</v>
      </c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  <c r="BZ9" s="57">
        <v>0</v>
      </c>
      <c r="CA9" s="57">
        <v>0</v>
      </c>
      <c r="CB9" s="57">
        <v>0</v>
      </c>
      <c r="CC9" s="57">
        <v>0</v>
      </c>
      <c r="CD9" s="57">
        <v>0</v>
      </c>
      <c r="CE9" s="57">
        <v>0</v>
      </c>
      <c r="CF9" s="57">
        <v>0</v>
      </c>
      <c r="CG9" s="57">
        <v>0</v>
      </c>
      <c r="CH9" s="57">
        <v>0</v>
      </c>
      <c r="CI9" s="57">
        <v>0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0</v>
      </c>
      <c r="CP9" s="57">
        <v>0</v>
      </c>
      <c r="CQ9" s="57">
        <v>0</v>
      </c>
      <c r="CR9" s="57">
        <v>0</v>
      </c>
      <c r="CS9" s="57">
        <v>0</v>
      </c>
      <c r="CT9" s="57">
        <v>0</v>
      </c>
      <c r="CU9" s="57">
        <v>0</v>
      </c>
      <c r="CV9" s="57">
        <v>0</v>
      </c>
      <c r="CW9" s="57">
        <v>0</v>
      </c>
      <c r="CX9" s="57">
        <v>0</v>
      </c>
      <c r="CY9" s="57">
        <v>0</v>
      </c>
      <c r="CZ9" s="57">
        <v>0</v>
      </c>
      <c r="DA9" s="57">
        <v>0</v>
      </c>
      <c r="DB9" s="59">
        <f t="shared" si="0"/>
        <v>0</v>
      </c>
    </row>
    <row r="10" spans="1:106" ht="15.75">
      <c r="A10" s="10" t="s">
        <v>4</v>
      </c>
      <c r="B10" s="90">
        <v>-12</v>
      </c>
      <c r="D10" s="56">
        <v>14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61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57"/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0</v>
      </c>
      <c r="BZ10" s="57">
        <v>0</v>
      </c>
      <c r="CA10" s="57">
        <v>0</v>
      </c>
      <c r="CB10" s="57">
        <v>0</v>
      </c>
      <c r="CC10" s="57">
        <v>0</v>
      </c>
      <c r="CD10" s="57">
        <v>0</v>
      </c>
      <c r="CE10" s="57">
        <v>0</v>
      </c>
      <c r="CF10" s="57">
        <v>0</v>
      </c>
      <c r="CG10" s="57">
        <v>0</v>
      </c>
      <c r="CH10" s="57">
        <v>0</v>
      </c>
      <c r="CI10" s="57">
        <v>0</v>
      </c>
      <c r="CJ10" s="57">
        <v>0</v>
      </c>
      <c r="CK10" s="57">
        <v>0</v>
      </c>
      <c r="CL10" s="57">
        <v>0</v>
      </c>
      <c r="CM10" s="57">
        <v>0</v>
      </c>
      <c r="CN10" s="57">
        <v>0</v>
      </c>
      <c r="CO10" s="57">
        <v>0</v>
      </c>
      <c r="CP10" s="57">
        <v>0</v>
      </c>
      <c r="CQ10" s="57">
        <v>0</v>
      </c>
      <c r="CR10" s="57">
        <v>0</v>
      </c>
      <c r="CS10" s="57">
        <v>0</v>
      </c>
      <c r="CT10" s="57">
        <v>0</v>
      </c>
      <c r="CU10" s="57">
        <v>0</v>
      </c>
      <c r="CV10" s="57">
        <v>0</v>
      </c>
      <c r="CW10" s="57">
        <v>0</v>
      </c>
      <c r="CX10" s="57">
        <v>0</v>
      </c>
      <c r="CY10" s="57">
        <v>0</v>
      </c>
      <c r="CZ10" s="57">
        <v>0</v>
      </c>
      <c r="DA10" s="57">
        <v>0</v>
      </c>
      <c r="DB10" s="59">
        <f t="shared" si="0"/>
        <v>0</v>
      </c>
    </row>
    <row r="11" spans="1:106" ht="15.75">
      <c r="A11" s="10" t="s">
        <v>6</v>
      </c>
      <c r="B11" s="90">
        <v>14</v>
      </c>
      <c r="D11" s="56">
        <v>13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/>
      <c r="AR11" s="61"/>
      <c r="AS11" s="26"/>
      <c r="AT11" s="26"/>
      <c r="AU11" s="61"/>
      <c r="AV11" s="26"/>
      <c r="AW11" s="26"/>
      <c r="AX11" s="61"/>
      <c r="AY11" s="26"/>
      <c r="AZ11" s="61">
        <v>18.022507930214104</v>
      </c>
      <c r="BA11" s="26"/>
      <c r="BB11" s="26"/>
      <c r="BC11" s="61"/>
      <c r="BD11" s="26"/>
      <c r="BE11" s="26"/>
      <c r="BF11" s="61">
        <v>18.022507930214104</v>
      </c>
      <c r="BG11" s="26"/>
      <c r="BH11" s="26"/>
      <c r="BI11" s="26"/>
      <c r="BJ11" s="26"/>
      <c r="BK11" s="26"/>
      <c r="BL11" s="26"/>
      <c r="BM11" s="26"/>
      <c r="BN11" s="26"/>
      <c r="BO11" s="57"/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7">
        <v>0</v>
      </c>
      <c r="CA11" s="57">
        <v>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7">
        <v>0</v>
      </c>
      <c r="CQ11" s="57">
        <v>0</v>
      </c>
      <c r="CR11" s="57">
        <v>0</v>
      </c>
      <c r="CS11" s="57">
        <v>0</v>
      </c>
      <c r="CT11" s="57">
        <v>0</v>
      </c>
      <c r="CU11" s="57">
        <v>0</v>
      </c>
      <c r="CV11" s="57">
        <v>0</v>
      </c>
      <c r="CW11" s="57">
        <v>0</v>
      </c>
      <c r="CX11" s="57">
        <v>0</v>
      </c>
      <c r="CY11" s="57">
        <v>0</v>
      </c>
      <c r="CZ11" s="57">
        <v>0</v>
      </c>
      <c r="DA11" s="57">
        <v>0</v>
      </c>
      <c r="DB11" s="59">
        <f t="shared" si="0"/>
        <v>8.782102906116085</v>
      </c>
    </row>
    <row r="12" spans="1:106" ht="15.75">
      <c r="A12" s="10" t="s">
        <v>8</v>
      </c>
      <c r="B12" s="90">
        <v>12</v>
      </c>
      <c r="D12" s="56">
        <v>12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/>
      <c r="AR12" s="61"/>
      <c r="AS12" s="26"/>
      <c r="AT12" s="26"/>
      <c r="AU12" s="61">
        <v>10.587637545158112</v>
      </c>
      <c r="AV12" s="26">
        <f aca="true" t="shared" si="1" ref="AV12:AV32">(AX12-AU12)/3+AU12</f>
        <v>11.181825329691275</v>
      </c>
      <c r="AW12" s="26">
        <f aca="true" t="shared" si="2" ref="AW12:AW32">AX12-(AX12-AU12)/3</f>
        <v>11.776013114224439</v>
      </c>
      <c r="AX12" s="61">
        <v>12.370200898757602</v>
      </c>
      <c r="AY12" s="26">
        <f aca="true" t="shared" si="3" ref="AY12:AY31">(AZ12-AX12)/2+AX12</f>
        <v>18.67003050929597</v>
      </c>
      <c r="AZ12" s="61">
        <v>24.969860119834337</v>
      </c>
      <c r="BA12" s="26">
        <f>(BB12-AZ12)/2+AZ12</f>
        <v>12.484930059917168</v>
      </c>
      <c r="BB12" s="26"/>
      <c r="BC12" s="61"/>
      <c r="BD12" s="26"/>
      <c r="BE12" s="26">
        <v>12.484930059917168</v>
      </c>
      <c r="BF12" s="61">
        <v>24.969860119834337</v>
      </c>
      <c r="BG12" s="26">
        <v>18.67003050929597</v>
      </c>
      <c r="BH12" s="61">
        <v>12.370200898757602</v>
      </c>
      <c r="BI12" s="26">
        <v>11.776013114224439</v>
      </c>
      <c r="BJ12" s="26">
        <v>11.181825329691275</v>
      </c>
      <c r="BK12" s="61">
        <v>10.587637545158112</v>
      </c>
      <c r="BL12" s="26"/>
      <c r="BM12" s="26"/>
      <c r="BN12" s="26"/>
      <c r="BO12" s="57"/>
      <c r="BP12" s="57">
        <v>0</v>
      </c>
      <c r="BQ12" s="57">
        <v>0</v>
      </c>
      <c r="BR12" s="57">
        <v>0</v>
      </c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>
        <v>0</v>
      </c>
      <c r="BY12" s="57">
        <v>0</v>
      </c>
      <c r="BZ12" s="57">
        <v>0</v>
      </c>
      <c r="CA12" s="57">
        <v>0</v>
      </c>
      <c r="CB12" s="57">
        <v>0</v>
      </c>
      <c r="CC12" s="57">
        <v>0</v>
      </c>
      <c r="CD12" s="57">
        <v>0</v>
      </c>
      <c r="CE12" s="57">
        <v>0</v>
      </c>
      <c r="CF12" s="57">
        <v>0</v>
      </c>
      <c r="CG12" s="57">
        <v>0</v>
      </c>
      <c r="CH12" s="57">
        <v>0</v>
      </c>
      <c r="CI12" s="57">
        <v>0</v>
      </c>
      <c r="CJ12" s="57">
        <v>0</v>
      </c>
      <c r="CK12" s="57">
        <v>0</v>
      </c>
      <c r="CL12" s="57">
        <v>0</v>
      </c>
      <c r="CM12" s="57">
        <v>0</v>
      </c>
      <c r="CN12" s="57">
        <v>0</v>
      </c>
      <c r="CO12" s="57">
        <v>0</v>
      </c>
      <c r="CP12" s="57">
        <v>0</v>
      </c>
      <c r="CQ12" s="57">
        <v>0</v>
      </c>
      <c r="CR12" s="57">
        <v>0</v>
      </c>
      <c r="CS12" s="57">
        <v>0</v>
      </c>
      <c r="CT12" s="57">
        <v>0</v>
      </c>
      <c r="CU12" s="57">
        <v>0</v>
      </c>
      <c r="CV12" s="57">
        <v>0</v>
      </c>
      <c r="CW12" s="57">
        <v>0</v>
      </c>
      <c r="CX12" s="57">
        <v>0</v>
      </c>
      <c r="CY12" s="57">
        <v>0</v>
      </c>
      <c r="CZ12" s="57">
        <v>0</v>
      </c>
      <c r="DA12" s="57">
        <v>0</v>
      </c>
      <c r="DB12" s="59">
        <f t="shared" si="0"/>
        <v>49.722832903244765</v>
      </c>
    </row>
    <row r="13" spans="1:106" ht="15.75">
      <c r="A13" s="10" t="s">
        <v>10</v>
      </c>
      <c r="B13" s="90">
        <v>-9</v>
      </c>
      <c r="D13" s="56">
        <v>11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/>
      <c r="AR13" s="61"/>
      <c r="AS13" s="26"/>
      <c r="AT13" s="26"/>
      <c r="AU13" s="61">
        <v>30.050541413340344</v>
      </c>
      <c r="AV13" s="26">
        <f t="shared" si="1"/>
        <v>30.690763356536525</v>
      </c>
      <c r="AW13" s="26">
        <f t="shared" si="2"/>
        <v>31.33098529973271</v>
      </c>
      <c r="AX13" s="61">
        <v>31.97120724292889</v>
      </c>
      <c r="AY13" s="26">
        <f t="shared" si="3"/>
        <v>30.30522175962639</v>
      </c>
      <c r="AZ13" s="61">
        <v>28.639236276323896</v>
      </c>
      <c r="BA13" s="26">
        <f aca="true" t="shared" si="4" ref="BA13:BA30">(BC13-AZ13)/3+AZ13</f>
        <v>27.70891370752198</v>
      </c>
      <c r="BB13" s="26">
        <f aca="true" t="shared" si="5" ref="BB13:BB30">BC13-(BC13-AZ13)/3</f>
        <v>26.778591138720067</v>
      </c>
      <c r="BC13" s="61">
        <v>25.84826856991815</v>
      </c>
      <c r="BD13" s="26">
        <v>26.778591138720067</v>
      </c>
      <c r="BE13" s="26">
        <v>27.70891370752198</v>
      </c>
      <c r="BF13" s="61">
        <v>28.639236276323896</v>
      </c>
      <c r="BG13" s="26">
        <v>30.30522175962639</v>
      </c>
      <c r="BH13" s="61">
        <v>31.97120724292889</v>
      </c>
      <c r="BI13" s="26">
        <v>31.33098529973271</v>
      </c>
      <c r="BJ13" s="26">
        <v>30.690763356536525</v>
      </c>
      <c r="BK13" s="61">
        <v>30.050541413340344</v>
      </c>
      <c r="BL13" s="26"/>
      <c r="BM13" s="26"/>
      <c r="BN13" s="26"/>
      <c r="BO13" s="57"/>
      <c r="BP13" s="57">
        <v>0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7">
        <v>0</v>
      </c>
      <c r="CA13" s="57">
        <v>0</v>
      </c>
      <c r="CB13" s="57">
        <v>0</v>
      </c>
      <c r="CC13" s="57">
        <v>0</v>
      </c>
      <c r="CD13" s="57">
        <v>0</v>
      </c>
      <c r="CE13" s="57">
        <v>0</v>
      </c>
      <c r="CF13" s="57">
        <v>0</v>
      </c>
      <c r="CG13" s="57">
        <v>0</v>
      </c>
      <c r="CH13" s="57">
        <v>0</v>
      </c>
      <c r="CI13" s="57">
        <v>0</v>
      </c>
      <c r="CJ13" s="57">
        <v>0</v>
      </c>
      <c r="CK13" s="57">
        <v>0</v>
      </c>
      <c r="CL13" s="57">
        <v>0</v>
      </c>
      <c r="CM13" s="57">
        <v>0</v>
      </c>
      <c r="CN13" s="57">
        <v>0</v>
      </c>
      <c r="CO13" s="57">
        <v>0</v>
      </c>
      <c r="CP13" s="57">
        <v>0</v>
      </c>
      <c r="CQ13" s="57">
        <v>0</v>
      </c>
      <c r="CR13" s="57">
        <v>0</v>
      </c>
      <c r="CS13" s="57">
        <v>0</v>
      </c>
      <c r="CT13" s="57">
        <v>0</v>
      </c>
      <c r="CU13" s="57">
        <v>0</v>
      </c>
      <c r="CV13" s="57">
        <v>0</v>
      </c>
      <c r="CW13" s="57">
        <v>0</v>
      </c>
      <c r="CX13" s="57">
        <v>0</v>
      </c>
      <c r="CY13" s="57">
        <v>0</v>
      </c>
      <c r="CZ13" s="57">
        <v>0</v>
      </c>
      <c r="DA13" s="57">
        <v>0</v>
      </c>
      <c r="DB13" s="59">
        <f t="shared" si="0"/>
        <v>122.0160376616491</v>
      </c>
    </row>
    <row r="14" spans="1:106" ht="15.75">
      <c r="A14" s="10"/>
      <c r="B14" s="11"/>
      <c r="D14" s="56">
        <v>10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/>
      <c r="AR14" s="61"/>
      <c r="AS14" s="26"/>
      <c r="AT14" s="26"/>
      <c r="AU14" s="61">
        <v>46.17151682967658</v>
      </c>
      <c r="AV14" s="26">
        <f t="shared" si="1"/>
        <v>48.51883521308776</v>
      </c>
      <c r="AW14" s="26">
        <f t="shared" si="2"/>
        <v>50.86615359649894</v>
      </c>
      <c r="AX14" s="61">
        <v>53.213471979910125</v>
      </c>
      <c r="AY14" s="26">
        <f t="shared" si="3"/>
        <v>48.50586091285579</v>
      </c>
      <c r="AZ14" s="61">
        <v>43.79824984580145</v>
      </c>
      <c r="BA14" s="26">
        <f t="shared" si="4"/>
        <v>52.818182952976834</v>
      </c>
      <c r="BB14" s="26">
        <f t="shared" si="5"/>
        <v>61.83811606015221</v>
      </c>
      <c r="BC14" s="61">
        <v>70.8580491673276</v>
      </c>
      <c r="BD14" s="26">
        <v>61.83811606015221</v>
      </c>
      <c r="BE14" s="26">
        <v>52.818182952976834</v>
      </c>
      <c r="BF14" s="61">
        <v>43.79824984580145</v>
      </c>
      <c r="BG14" s="26">
        <v>48.50586091285579</v>
      </c>
      <c r="BH14" s="61">
        <v>53.213471979910125</v>
      </c>
      <c r="BI14" s="26">
        <v>50.86615359649894</v>
      </c>
      <c r="BJ14" s="26">
        <v>48.51883521308776</v>
      </c>
      <c r="BK14" s="61">
        <v>46.17151682967658</v>
      </c>
      <c r="BL14" s="26"/>
      <c r="BM14" s="26"/>
      <c r="BN14" s="26"/>
      <c r="BO14" s="57"/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57">
        <v>0</v>
      </c>
      <c r="BV14" s="57">
        <v>0</v>
      </c>
      <c r="BW14" s="57">
        <v>0</v>
      </c>
      <c r="BX14" s="57">
        <v>0</v>
      </c>
      <c r="BY14" s="57">
        <v>0</v>
      </c>
      <c r="BZ14" s="57">
        <v>0</v>
      </c>
      <c r="CA14" s="57">
        <v>0</v>
      </c>
      <c r="CB14" s="57">
        <v>0</v>
      </c>
      <c r="CC14" s="57">
        <v>0</v>
      </c>
      <c r="CD14" s="57">
        <v>0</v>
      </c>
      <c r="CE14" s="57">
        <v>0</v>
      </c>
      <c r="CF14" s="57">
        <v>0</v>
      </c>
      <c r="CG14" s="57">
        <v>0</v>
      </c>
      <c r="CH14" s="57">
        <v>0</v>
      </c>
      <c r="CI14" s="57">
        <v>0</v>
      </c>
      <c r="CJ14" s="57">
        <v>0</v>
      </c>
      <c r="CK14" s="57">
        <v>0</v>
      </c>
      <c r="CL14" s="57">
        <v>0</v>
      </c>
      <c r="CM14" s="57">
        <v>0</v>
      </c>
      <c r="CN14" s="57">
        <v>0</v>
      </c>
      <c r="CO14" s="57">
        <v>0</v>
      </c>
      <c r="CP14" s="57">
        <v>0</v>
      </c>
      <c r="CQ14" s="57">
        <v>0</v>
      </c>
      <c r="CR14" s="57">
        <v>0</v>
      </c>
      <c r="CS14" s="57">
        <v>0</v>
      </c>
      <c r="CT14" s="57">
        <v>0</v>
      </c>
      <c r="CU14" s="57">
        <v>0</v>
      </c>
      <c r="CV14" s="57">
        <v>0</v>
      </c>
      <c r="CW14" s="57">
        <v>0</v>
      </c>
      <c r="CX14" s="57">
        <v>0</v>
      </c>
      <c r="CY14" s="57">
        <v>0</v>
      </c>
      <c r="CZ14" s="57">
        <v>0</v>
      </c>
      <c r="DA14" s="57">
        <v>0</v>
      </c>
      <c r="DB14" s="59">
        <f t="shared" si="0"/>
        <v>214.97048962135085</v>
      </c>
    </row>
    <row r="15" spans="1:106" ht="15.75">
      <c r="A15" s="10" t="s">
        <v>12</v>
      </c>
      <c r="B15" s="11">
        <v>30</v>
      </c>
      <c r="D15" s="56">
        <v>9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/>
      <c r="AR15" s="61"/>
      <c r="AS15" s="26"/>
      <c r="AT15" s="26">
        <f>(AU15-AS15)/2+AS15</f>
        <v>31.649905586395263</v>
      </c>
      <c r="AU15" s="61">
        <v>63.29981117279053</v>
      </c>
      <c r="AV15" s="26">
        <f t="shared" si="1"/>
        <v>64.06440494022966</v>
      </c>
      <c r="AW15" s="26">
        <f t="shared" si="2"/>
        <v>64.8289987076688</v>
      </c>
      <c r="AX15" s="61">
        <v>65.59359247510794</v>
      </c>
      <c r="AY15" s="26">
        <f t="shared" si="3"/>
        <v>57.37040514582786</v>
      </c>
      <c r="AZ15" s="61">
        <v>49.14721781654777</v>
      </c>
      <c r="BA15" s="26">
        <f t="shared" si="4"/>
        <v>74.19154551061774</v>
      </c>
      <c r="BB15" s="26">
        <f t="shared" si="5"/>
        <v>99.23587320468772</v>
      </c>
      <c r="BC15" s="61">
        <v>124.2802008987577</v>
      </c>
      <c r="BD15" s="26">
        <v>99.23587320468772</v>
      </c>
      <c r="BE15" s="26">
        <v>74.19154551061774</v>
      </c>
      <c r="BF15" s="61">
        <v>49.14721781654777</v>
      </c>
      <c r="BG15" s="26">
        <v>57.37040514582786</v>
      </c>
      <c r="BH15" s="61">
        <v>65.59359247510794</v>
      </c>
      <c r="BI15" s="26">
        <v>64.8289987076688</v>
      </c>
      <c r="BJ15" s="26">
        <v>64.06440494022966</v>
      </c>
      <c r="BK15" s="61">
        <v>63.29981117279053</v>
      </c>
      <c r="BL15" s="26">
        <v>31.649905586395263</v>
      </c>
      <c r="BM15" s="26"/>
      <c r="BN15" s="26"/>
      <c r="BO15" s="57"/>
      <c r="BP15" s="57">
        <v>0</v>
      </c>
      <c r="BQ15" s="57">
        <v>0</v>
      </c>
      <c r="BR15" s="57">
        <v>0</v>
      </c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>
        <v>0</v>
      </c>
      <c r="BY15" s="57">
        <v>0</v>
      </c>
      <c r="BZ15" s="57">
        <v>0</v>
      </c>
      <c r="CA15" s="57">
        <v>0</v>
      </c>
      <c r="CB15" s="57">
        <v>0</v>
      </c>
      <c r="CC15" s="57">
        <v>0</v>
      </c>
      <c r="CD15" s="57">
        <v>0</v>
      </c>
      <c r="CE15" s="57">
        <v>0</v>
      </c>
      <c r="CF15" s="57">
        <v>0</v>
      </c>
      <c r="CG15" s="57">
        <v>0</v>
      </c>
      <c r="CH15" s="57">
        <v>0</v>
      </c>
      <c r="CI15" s="57">
        <v>0</v>
      </c>
      <c r="CJ15" s="57">
        <v>0</v>
      </c>
      <c r="CK15" s="57">
        <v>0</v>
      </c>
      <c r="CL15" s="57">
        <v>0</v>
      </c>
      <c r="CM15" s="57">
        <v>0</v>
      </c>
      <c r="CN15" s="57">
        <v>0</v>
      </c>
      <c r="CO15" s="57">
        <v>0</v>
      </c>
      <c r="CP15" s="57">
        <v>0</v>
      </c>
      <c r="CQ15" s="57">
        <v>0</v>
      </c>
      <c r="CR15" s="57">
        <v>0</v>
      </c>
      <c r="CS15" s="57">
        <v>0</v>
      </c>
      <c r="CT15" s="57">
        <v>0</v>
      </c>
      <c r="CU15" s="57">
        <v>0</v>
      </c>
      <c r="CV15" s="57">
        <v>0</v>
      </c>
      <c r="CW15" s="57">
        <v>0</v>
      </c>
      <c r="CX15" s="57">
        <v>0</v>
      </c>
      <c r="CY15" s="57">
        <v>0</v>
      </c>
      <c r="CZ15" s="57">
        <v>0</v>
      </c>
      <c r="DA15" s="57">
        <v>0</v>
      </c>
      <c r="DB15" s="59">
        <f t="shared" si="0"/>
        <v>307.7313068540671</v>
      </c>
    </row>
    <row r="16" spans="1:106" ht="15.75">
      <c r="A16" s="10" t="s">
        <v>21</v>
      </c>
      <c r="B16" s="11">
        <v>5</v>
      </c>
      <c r="D16" s="56">
        <v>8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/>
      <c r="AR16" s="61"/>
      <c r="AS16" s="26"/>
      <c r="AT16" s="26">
        <f>(AU16-AS16)/2+AS16</f>
        <v>39.544819235174884</v>
      </c>
      <c r="AU16" s="61">
        <v>79.08963847034977</v>
      </c>
      <c r="AV16" s="26">
        <f t="shared" si="1"/>
        <v>82.37686271918228</v>
      </c>
      <c r="AW16" s="26">
        <f t="shared" si="2"/>
        <v>85.66408696801479</v>
      </c>
      <c r="AX16" s="61">
        <v>88.9513112168473</v>
      </c>
      <c r="AY16" s="26">
        <f t="shared" si="3"/>
        <v>84.2500971891797</v>
      </c>
      <c r="AZ16" s="61">
        <v>79.5488831615121</v>
      </c>
      <c r="BA16" s="26">
        <f t="shared" si="4"/>
        <v>105.25639703938681</v>
      </c>
      <c r="BB16" s="26">
        <f t="shared" si="5"/>
        <v>130.96391091726153</v>
      </c>
      <c r="BC16" s="61">
        <v>156.67142479513623</v>
      </c>
      <c r="BD16" s="26">
        <v>130.96391091726153</v>
      </c>
      <c r="BE16" s="26">
        <v>105.25639703938681</v>
      </c>
      <c r="BF16" s="61">
        <v>79.5488831615121</v>
      </c>
      <c r="BG16" s="26">
        <v>84.2500971891797</v>
      </c>
      <c r="BH16" s="61">
        <v>88.9513112168473</v>
      </c>
      <c r="BI16" s="26">
        <v>85.66408696801479</v>
      </c>
      <c r="BJ16" s="26">
        <v>82.37686271918228</v>
      </c>
      <c r="BK16" s="61">
        <v>79.08963847034977</v>
      </c>
      <c r="BL16" s="26">
        <v>39.544819235174884</v>
      </c>
      <c r="BM16" s="26"/>
      <c r="BN16" s="26"/>
      <c r="BO16" s="57"/>
      <c r="BP16" s="57">
        <v>0</v>
      </c>
      <c r="BQ16" s="57">
        <v>0</v>
      </c>
      <c r="BR16" s="57">
        <v>0</v>
      </c>
      <c r="BS16" s="57">
        <v>0</v>
      </c>
      <c r="BT16" s="57">
        <v>0</v>
      </c>
      <c r="BU16" s="57">
        <v>0</v>
      </c>
      <c r="BV16" s="57">
        <v>0</v>
      </c>
      <c r="BW16" s="57">
        <v>0</v>
      </c>
      <c r="BX16" s="57">
        <v>0</v>
      </c>
      <c r="BY16" s="57">
        <v>0</v>
      </c>
      <c r="BZ16" s="57">
        <v>0</v>
      </c>
      <c r="CA16" s="57">
        <v>0</v>
      </c>
      <c r="CB16" s="57">
        <v>0</v>
      </c>
      <c r="CC16" s="57">
        <v>0</v>
      </c>
      <c r="CD16" s="57">
        <v>0</v>
      </c>
      <c r="CE16" s="57">
        <v>0</v>
      </c>
      <c r="CF16" s="57">
        <v>0</v>
      </c>
      <c r="CG16" s="57">
        <v>0</v>
      </c>
      <c r="CH16" s="57">
        <v>0</v>
      </c>
      <c r="CI16" s="57">
        <v>0</v>
      </c>
      <c r="CJ16" s="57">
        <v>0</v>
      </c>
      <c r="CK16" s="57">
        <v>0</v>
      </c>
      <c r="CL16" s="57">
        <v>0</v>
      </c>
      <c r="CM16" s="57">
        <v>0</v>
      </c>
      <c r="CN16" s="57">
        <v>0</v>
      </c>
      <c r="CO16" s="57">
        <v>0</v>
      </c>
      <c r="CP16" s="57">
        <v>0</v>
      </c>
      <c r="CQ16" s="57">
        <v>0</v>
      </c>
      <c r="CR16" s="57">
        <v>0</v>
      </c>
      <c r="CS16" s="57">
        <v>0</v>
      </c>
      <c r="CT16" s="57">
        <v>0</v>
      </c>
      <c r="CU16" s="57">
        <v>0</v>
      </c>
      <c r="CV16" s="57">
        <v>0</v>
      </c>
      <c r="CW16" s="57">
        <v>0</v>
      </c>
      <c r="CX16" s="57">
        <v>0</v>
      </c>
      <c r="CY16" s="57">
        <v>0</v>
      </c>
      <c r="CZ16" s="57">
        <v>0</v>
      </c>
      <c r="DA16" s="57">
        <v>0</v>
      </c>
      <c r="DB16" s="59">
        <f t="shared" si="0"/>
        <v>416.13272514579427</v>
      </c>
    </row>
    <row r="17" spans="1:106" ht="15.75">
      <c r="A17" s="10" t="s">
        <v>22</v>
      </c>
      <c r="B17" s="11">
        <v>2</v>
      </c>
      <c r="D17" s="56">
        <v>7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/>
      <c r="AR17" s="61"/>
      <c r="AS17" s="26"/>
      <c r="AT17" s="26">
        <f>(AU17-AS17)/2+AS17</f>
        <v>46.998144418010384</v>
      </c>
      <c r="AU17" s="61">
        <v>93.99628883602077</v>
      </c>
      <c r="AV17" s="26">
        <f t="shared" si="1"/>
        <v>95.04068956148852</v>
      </c>
      <c r="AW17" s="26">
        <f t="shared" si="2"/>
        <v>96.08509028695626</v>
      </c>
      <c r="AX17" s="61">
        <v>97.12949101242401</v>
      </c>
      <c r="AY17" s="26">
        <f t="shared" si="3"/>
        <v>88.4117953564191</v>
      </c>
      <c r="AZ17" s="61">
        <v>79.6940997004142</v>
      </c>
      <c r="BA17" s="26">
        <f t="shared" si="4"/>
        <v>107.29452448086475</v>
      </c>
      <c r="BB17" s="26">
        <f t="shared" si="5"/>
        <v>134.8949492613153</v>
      </c>
      <c r="BC17" s="61">
        <v>162.49537404176587</v>
      </c>
      <c r="BD17" s="26">
        <v>134.8949492613153</v>
      </c>
      <c r="BE17" s="26">
        <v>107.29452448086475</v>
      </c>
      <c r="BF17" s="61">
        <v>79.6940997004142</v>
      </c>
      <c r="BG17" s="26">
        <v>88.4117953564191</v>
      </c>
      <c r="BH17" s="61">
        <v>97.12949101242401</v>
      </c>
      <c r="BI17" s="26">
        <v>96.08509028695626</v>
      </c>
      <c r="BJ17" s="26">
        <v>95.04068956148852</v>
      </c>
      <c r="BK17" s="61">
        <v>93.99628883602077</v>
      </c>
      <c r="BL17" s="26">
        <v>46.998144418010384</v>
      </c>
      <c r="BM17" s="26"/>
      <c r="BN17" s="26"/>
      <c r="BO17" s="57"/>
      <c r="BP17" s="57">
        <v>0</v>
      </c>
      <c r="BQ17" s="57">
        <v>0</v>
      </c>
      <c r="BR17" s="57">
        <v>0</v>
      </c>
      <c r="BS17" s="57">
        <v>0</v>
      </c>
      <c r="BT17" s="57">
        <v>0</v>
      </c>
      <c r="BU17" s="57">
        <v>0</v>
      </c>
      <c r="BV17" s="57">
        <v>0</v>
      </c>
      <c r="BW17" s="57">
        <v>0</v>
      </c>
      <c r="BX17" s="57">
        <v>0</v>
      </c>
      <c r="BY17" s="57">
        <v>0</v>
      </c>
      <c r="BZ17" s="57">
        <v>0</v>
      </c>
      <c r="CA17" s="57">
        <v>0</v>
      </c>
      <c r="CB17" s="57">
        <v>0</v>
      </c>
      <c r="CC17" s="57">
        <v>0</v>
      </c>
      <c r="CD17" s="57">
        <v>0</v>
      </c>
      <c r="CE17" s="57">
        <v>0</v>
      </c>
      <c r="CF17" s="57">
        <v>0</v>
      </c>
      <c r="CG17" s="57">
        <v>0</v>
      </c>
      <c r="CH17" s="57">
        <v>0</v>
      </c>
      <c r="CI17" s="57">
        <v>0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57">
        <v>0</v>
      </c>
      <c r="CQ17" s="57">
        <v>0</v>
      </c>
      <c r="CR17" s="57">
        <v>0</v>
      </c>
      <c r="CS17" s="57">
        <v>0</v>
      </c>
      <c r="CT17" s="57">
        <v>0</v>
      </c>
      <c r="CU17" s="57">
        <v>0</v>
      </c>
      <c r="CV17" s="57">
        <v>0</v>
      </c>
      <c r="CW17" s="57">
        <v>0</v>
      </c>
      <c r="CX17" s="57">
        <v>0</v>
      </c>
      <c r="CY17" s="57">
        <v>0</v>
      </c>
      <c r="CZ17" s="57">
        <v>0</v>
      </c>
      <c r="DA17" s="57">
        <v>0</v>
      </c>
      <c r="DB17" s="59">
        <f t="shared" si="0"/>
        <v>448.6887620893925</v>
      </c>
    </row>
    <row r="18" spans="1:106" ht="15.75">
      <c r="A18" s="10" t="s">
        <v>20</v>
      </c>
      <c r="B18" s="4">
        <v>100</v>
      </c>
      <c r="D18" s="56">
        <v>6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/>
      <c r="AR18" s="61"/>
      <c r="AS18" s="26">
        <f aca="true" t="shared" si="6" ref="AS18:AS26">(AU18-AR18)/3+AR18</f>
        <v>36.26659417863541</v>
      </c>
      <c r="AT18" s="26">
        <f aca="true" t="shared" si="7" ref="AT18:AT26">AU18-(AU18-AR18)/3</f>
        <v>72.5331883572708</v>
      </c>
      <c r="AU18" s="61">
        <v>108.79978253590622</v>
      </c>
      <c r="AV18" s="26">
        <f t="shared" si="1"/>
        <v>106.93665690075483</v>
      </c>
      <c r="AW18" s="26">
        <f t="shared" si="2"/>
        <v>105.07353126560344</v>
      </c>
      <c r="AX18" s="61">
        <v>103.21040563045204</v>
      </c>
      <c r="AY18" s="26">
        <f t="shared" si="3"/>
        <v>89.96477579522428</v>
      </c>
      <c r="AZ18" s="61">
        <v>76.71914595999654</v>
      </c>
      <c r="BA18" s="26">
        <f t="shared" si="4"/>
        <v>106.74923414691465</v>
      </c>
      <c r="BB18" s="26">
        <f t="shared" si="5"/>
        <v>136.77932233383274</v>
      </c>
      <c r="BC18" s="61">
        <v>166.80941052075084</v>
      </c>
      <c r="BD18" s="26">
        <v>136.77932233383274</v>
      </c>
      <c r="BE18" s="26">
        <v>106.74923414691465</v>
      </c>
      <c r="BF18" s="61">
        <v>76.71914595999654</v>
      </c>
      <c r="BG18" s="26">
        <v>89.96477579522428</v>
      </c>
      <c r="BH18" s="61">
        <v>103.21040563045204</v>
      </c>
      <c r="BI18" s="26">
        <v>105.07353126560344</v>
      </c>
      <c r="BJ18" s="26">
        <v>106.93665690075483</v>
      </c>
      <c r="BK18" s="61">
        <v>108.79978253590622</v>
      </c>
      <c r="BL18" s="26">
        <v>72.5331883572708</v>
      </c>
      <c r="BM18" s="26">
        <v>36.26659417863541</v>
      </c>
      <c r="BN18" s="26"/>
      <c r="BO18" s="57"/>
      <c r="BP18" s="57">
        <v>0</v>
      </c>
      <c r="BQ18" s="57">
        <v>0</v>
      </c>
      <c r="BR18" s="57">
        <v>0</v>
      </c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>
        <v>0</v>
      </c>
      <c r="BY18" s="57">
        <v>0</v>
      </c>
      <c r="BZ18" s="57">
        <v>0</v>
      </c>
      <c r="CA18" s="57">
        <v>0</v>
      </c>
      <c r="CB18" s="57">
        <v>0</v>
      </c>
      <c r="CC18" s="57">
        <v>0</v>
      </c>
      <c r="CD18" s="57">
        <v>0</v>
      </c>
      <c r="CE18" s="57">
        <v>0</v>
      </c>
      <c r="CF18" s="57">
        <v>0</v>
      </c>
      <c r="CG18" s="57">
        <v>0</v>
      </c>
      <c r="CH18" s="57">
        <v>0</v>
      </c>
      <c r="CI18" s="57">
        <v>0</v>
      </c>
      <c r="CJ18" s="57">
        <v>0</v>
      </c>
      <c r="CK18" s="57">
        <v>0</v>
      </c>
      <c r="CL18" s="57">
        <v>0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57">
        <v>0</v>
      </c>
      <c r="CS18" s="57">
        <v>0</v>
      </c>
      <c r="CT18" s="57">
        <v>0</v>
      </c>
      <c r="CU18" s="57">
        <v>0</v>
      </c>
      <c r="CV18" s="57">
        <v>0</v>
      </c>
      <c r="CW18" s="57">
        <v>0</v>
      </c>
      <c r="CX18" s="57">
        <v>0</v>
      </c>
      <c r="CY18" s="57">
        <v>0</v>
      </c>
      <c r="CZ18" s="57">
        <v>0</v>
      </c>
      <c r="DA18" s="57">
        <v>0</v>
      </c>
      <c r="DB18" s="59">
        <f t="shared" si="0"/>
        <v>500.16781250612297</v>
      </c>
    </row>
    <row r="19" spans="1:106" ht="15.75">
      <c r="A19" s="10" t="s">
        <v>23</v>
      </c>
      <c r="B19" s="11">
        <v>8600</v>
      </c>
      <c r="D19" s="56">
        <v>5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/>
      <c r="AR19" s="61">
        <v>10.003798131993973</v>
      </c>
      <c r="AS19" s="26">
        <f t="shared" si="6"/>
        <v>43.68172319147058</v>
      </c>
      <c r="AT19" s="26">
        <f t="shared" si="7"/>
        <v>77.35964825094719</v>
      </c>
      <c r="AU19" s="61">
        <v>111.0375733104238</v>
      </c>
      <c r="AV19" s="26">
        <f t="shared" si="1"/>
        <v>106.83706369136779</v>
      </c>
      <c r="AW19" s="26">
        <f t="shared" si="2"/>
        <v>102.6365540723118</v>
      </c>
      <c r="AX19" s="61">
        <v>98.43604445325579</v>
      </c>
      <c r="AY19" s="26">
        <f t="shared" si="3"/>
        <v>92.66382527094902</v>
      </c>
      <c r="AZ19" s="61">
        <v>86.89160608864223</v>
      </c>
      <c r="BA19" s="26">
        <f t="shared" si="4"/>
        <v>118.65978426880497</v>
      </c>
      <c r="BB19" s="26">
        <f t="shared" si="5"/>
        <v>150.42796244896772</v>
      </c>
      <c r="BC19" s="61">
        <v>182.19614062913044</v>
      </c>
      <c r="BD19" s="26">
        <v>150.42796244896772</v>
      </c>
      <c r="BE19" s="26">
        <v>118.65978426880497</v>
      </c>
      <c r="BF19" s="61">
        <v>86.89160608864223</v>
      </c>
      <c r="BG19" s="26">
        <v>92.66382527094902</v>
      </c>
      <c r="BH19" s="61">
        <v>98.43604445325579</v>
      </c>
      <c r="BI19" s="26">
        <v>102.6365540723118</v>
      </c>
      <c r="BJ19" s="26">
        <v>106.83706369136779</v>
      </c>
      <c r="BK19" s="61">
        <v>111.0375733104238</v>
      </c>
      <c r="BL19" s="26">
        <v>77.35964825094719</v>
      </c>
      <c r="BM19" s="26">
        <v>43.68172319147058</v>
      </c>
      <c r="BN19" s="61">
        <v>10.003798131993973</v>
      </c>
      <c r="BO19" s="57"/>
      <c r="BP19" s="57">
        <v>0</v>
      </c>
      <c r="BQ19" s="57">
        <v>0</v>
      </c>
      <c r="BR19" s="57">
        <v>0</v>
      </c>
      <c r="BS19" s="57">
        <v>0</v>
      </c>
      <c r="BT19" s="57">
        <v>0</v>
      </c>
      <c r="BU19" s="57">
        <v>0</v>
      </c>
      <c r="BV19" s="57">
        <v>0</v>
      </c>
      <c r="BW19" s="57">
        <v>0</v>
      </c>
      <c r="BX19" s="57">
        <v>0</v>
      </c>
      <c r="BY19" s="57">
        <v>0</v>
      </c>
      <c r="BZ19" s="57">
        <v>0</v>
      </c>
      <c r="CA19" s="57">
        <v>0</v>
      </c>
      <c r="CB19" s="57">
        <v>0</v>
      </c>
      <c r="CC19" s="57">
        <v>0</v>
      </c>
      <c r="CD19" s="57">
        <v>0</v>
      </c>
      <c r="CE19" s="57">
        <v>0</v>
      </c>
      <c r="CF19" s="57">
        <v>0</v>
      </c>
      <c r="CG19" s="57">
        <v>0</v>
      </c>
      <c r="CH19" s="57">
        <v>0</v>
      </c>
      <c r="CI19" s="57">
        <v>0</v>
      </c>
      <c r="CJ19" s="57">
        <v>0</v>
      </c>
      <c r="CK19" s="57">
        <v>0</v>
      </c>
      <c r="CL19" s="57">
        <v>0</v>
      </c>
      <c r="CM19" s="57">
        <v>0</v>
      </c>
      <c r="CN19" s="57">
        <v>0</v>
      </c>
      <c r="CO19" s="57">
        <v>0</v>
      </c>
      <c r="CP19" s="57">
        <v>0</v>
      </c>
      <c r="CQ19" s="57">
        <v>0</v>
      </c>
      <c r="CR19" s="57">
        <v>0</v>
      </c>
      <c r="CS19" s="57">
        <v>0</v>
      </c>
      <c r="CT19" s="57">
        <v>0</v>
      </c>
      <c r="CU19" s="57">
        <v>0</v>
      </c>
      <c r="CV19" s="57">
        <v>0</v>
      </c>
      <c r="CW19" s="57">
        <v>0</v>
      </c>
      <c r="CX19" s="57">
        <v>0</v>
      </c>
      <c r="CY19" s="57">
        <v>0</v>
      </c>
      <c r="CZ19" s="57">
        <v>0</v>
      </c>
      <c r="DA19" s="57">
        <v>0</v>
      </c>
      <c r="DB19" s="59">
        <f t="shared" si="0"/>
        <v>531.0111734890954</v>
      </c>
    </row>
    <row r="20" spans="1:106" ht="15.75">
      <c r="A20" s="10" t="s">
        <v>24</v>
      </c>
      <c r="B20" s="11">
        <v>105</v>
      </c>
      <c r="D20" s="56">
        <v>4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/>
      <c r="AR20" s="61">
        <v>11.125628249184919</v>
      </c>
      <c r="AS20" s="26">
        <f t="shared" si="6"/>
        <v>45.198266866390554</v>
      </c>
      <c r="AT20" s="26">
        <f t="shared" si="7"/>
        <v>79.27090548359618</v>
      </c>
      <c r="AU20" s="61">
        <v>113.34354410080181</v>
      </c>
      <c r="AV20" s="26">
        <f t="shared" si="1"/>
        <v>110.4179001086733</v>
      </c>
      <c r="AW20" s="26">
        <f t="shared" si="2"/>
        <v>107.49225611654477</v>
      </c>
      <c r="AX20" s="61">
        <v>104.56661212441625</v>
      </c>
      <c r="AY20" s="26">
        <f t="shared" si="3"/>
        <v>100.79583029341795</v>
      </c>
      <c r="AZ20" s="61">
        <v>97.02504846241965</v>
      </c>
      <c r="BA20" s="26">
        <f t="shared" si="4"/>
        <v>119.84311539930104</v>
      </c>
      <c r="BB20" s="26">
        <f t="shared" si="5"/>
        <v>142.66118233618243</v>
      </c>
      <c r="BC20" s="61">
        <v>165.47924927306383</v>
      </c>
      <c r="BD20" s="26">
        <v>142.66118233618243</v>
      </c>
      <c r="BE20" s="26">
        <v>119.84311539930104</v>
      </c>
      <c r="BF20" s="61">
        <v>97.02504846241965</v>
      </c>
      <c r="BG20" s="26">
        <v>100.79583029341795</v>
      </c>
      <c r="BH20" s="61">
        <v>104.56661212441625</v>
      </c>
      <c r="BI20" s="26">
        <v>107.49225611654477</v>
      </c>
      <c r="BJ20" s="26">
        <v>110.4179001086733</v>
      </c>
      <c r="BK20" s="61">
        <v>113.34354410080181</v>
      </c>
      <c r="BL20" s="26">
        <v>79.27090548359618</v>
      </c>
      <c r="BM20" s="26">
        <v>45.198266866390554</v>
      </c>
      <c r="BN20" s="61">
        <v>11.125628249184919</v>
      </c>
      <c r="BO20" s="57"/>
      <c r="BP20" s="57">
        <v>0</v>
      </c>
      <c r="BQ20" s="57">
        <v>0</v>
      </c>
      <c r="BR20" s="57">
        <v>0</v>
      </c>
      <c r="BS20" s="57">
        <v>0</v>
      </c>
      <c r="BT20" s="57">
        <v>0</v>
      </c>
      <c r="BU20" s="57">
        <v>0</v>
      </c>
      <c r="BV20" s="57">
        <v>0</v>
      </c>
      <c r="BW20" s="57">
        <v>0</v>
      </c>
      <c r="BX20" s="57">
        <v>0</v>
      </c>
      <c r="BY20" s="57">
        <v>0</v>
      </c>
      <c r="BZ20" s="57">
        <v>0</v>
      </c>
      <c r="CA20" s="57">
        <v>0</v>
      </c>
      <c r="CB20" s="57">
        <v>0</v>
      </c>
      <c r="CC20" s="57">
        <v>0</v>
      </c>
      <c r="CD20" s="57">
        <v>0</v>
      </c>
      <c r="CE20" s="57">
        <v>0</v>
      </c>
      <c r="CF20" s="57">
        <v>0</v>
      </c>
      <c r="CG20" s="57">
        <v>0</v>
      </c>
      <c r="CH20" s="57">
        <v>0</v>
      </c>
      <c r="CI20" s="57">
        <v>0</v>
      </c>
      <c r="CJ20" s="57">
        <v>0</v>
      </c>
      <c r="CK20" s="57">
        <v>0</v>
      </c>
      <c r="CL20" s="57">
        <v>0</v>
      </c>
      <c r="CM20" s="57">
        <v>0</v>
      </c>
      <c r="CN20" s="57">
        <v>0</v>
      </c>
      <c r="CO20" s="57">
        <v>0</v>
      </c>
      <c r="CP20" s="57">
        <v>0</v>
      </c>
      <c r="CQ20" s="57">
        <v>0</v>
      </c>
      <c r="CR20" s="57">
        <v>0</v>
      </c>
      <c r="CS20" s="57">
        <v>0</v>
      </c>
      <c r="CT20" s="57">
        <v>0</v>
      </c>
      <c r="CU20" s="57">
        <v>0</v>
      </c>
      <c r="CV20" s="57">
        <v>0</v>
      </c>
      <c r="CW20" s="57">
        <v>0</v>
      </c>
      <c r="CX20" s="57">
        <v>0</v>
      </c>
      <c r="CY20" s="57">
        <v>0</v>
      </c>
      <c r="CZ20" s="57">
        <v>0</v>
      </c>
      <c r="DA20" s="57">
        <v>0</v>
      </c>
      <c r="DB20" s="59">
        <f t="shared" si="0"/>
        <v>543.0696621693544</v>
      </c>
    </row>
    <row r="21" spans="1:106" ht="15.75">
      <c r="A21" s="10" t="s">
        <v>25</v>
      </c>
      <c r="B21" s="12">
        <f>B20/B8</f>
        <v>21.477223915400195</v>
      </c>
      <c r="D21" s="56">
        <v>3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/>
      <c r="AR21" s="61">
        <v>11.979194642699772</v>
      </c>
      <c r="AS21" s="26">
        <f t="shared" si="6"/>
        <v>46.21777923165034</v>
      </c>
      <c r="AT21" s="26">
        <f t="shared" si="7"/>
        <v>80.4563638206009</v>
      </c>
      <c r="AU21" s="61">
        <v>114.69494840955147</v>
      </c>
      <c r="AV21" s="26">
        <f t="shared" si="1"/>
        <v>110.10340837665578</v>
      </c>
      <c r="AW21" s="26">
        <f t="shared" si="2"/>
        <v>105.51186834376009</v>
      </c>
      <c r="AX21" s="61">
        <v>100.92032831086439</v>
      </c>
      <c r="AY21" s="26">
        <f t="shared" si="3"/>
        <v>97.47547497576882</v>
      </c>
      <c r="AZ21" s="61">
        <v>94.03062164067325</v>
      </c>
      <c r="BA21" s="26">
        <f t="shared" si="4"/>
        <v>124.03028313801515</v>
      </c>
      <c r="BB21" s="26">
        <f t="shared" si="5"/>
        <v>154.02994463535705</v>
      </c>
      <c r="BC21" s="61">
        <v>184.02960613269897</v>
      </c>
      <c r="BD21" s="26">
        <v>154.02994463535705</v>
      </c>
      <c r="BE21" s="26">
        <v>124.03028313801515</v>
      </c>
      <c r="BF21" s="61">
        <v>94.03062164067325</v>
      </c>
      <c r="BG21" s="26">
        <v>97.47547497576882</v>
      </c>
      <c r="BH21" s="61">
        <v>100.92032831086439</v>
      </c>
      <c r="BI21" s="26">
        <v>105.51186834376009</v>
      </c>
      <c r="BJ21" s="26">
        <v>110.10340837665578</v>
      </c>
      <c r="BK21" s="61">
        <v>114.69494840955147</v>
      </c>
      <c r="BL21" s="26">
        <v>80.4563638206009</v>
      </c>
      <c r="BM21" s="26">
        <v>46.21777923165034</v>
      </c>
      <c r="BN21" s="61">
        <v>11.979194642699772</v>
      </c>
      <c r="BO21" s="57"/>
      <c r="BP21" s="57">
        <v>0</v>
      </c>
      <c r="BQ21" s="57">
        <v>0</v>
      </c>
      <c r="BR21" s="57">
        <v>0</v>
      </c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>
        <v>0</v>
      </c>
      <c r="BY21" s="57">
        <v>0</v>
      </c>
      <c r="BZ21" s="57">
        <v>0</v>
      </c>
      <c r="CA21" s="57">
        <v>0</v>
      </c>
      <c r="CB21" s="57">
        <v>0</v>
      </c>
      <c r="CC21" s="57">
        <v>0</v>
      </c>
      <c r="CD21" s="57">
        <v>0</v>
      </c>
      <c r="CE21" s="57">
        <v>0</v>
      </c>
      <c r="CF21" s="57">
        <v>0</v>
      </c>
      <c r="CG21" s="57">
        <v>0</v>
      </c>
      <c r="CH21" s="57">
        <v>0</v>
      </c>
      <c r="CI21" s="57">
        <v>0</v>
      </c>
      <c r="CJ21" s="57">
        <v>0</v>
      </c>
      <c r="CK21" s="57">
        <v>0</v>
      </c>
      <c r="CL21" s="57">
        <v>0</v>
      </c>
      <c r="CM21" s="57">
        <v>0</v>
      </c>
      <c r="CN21" s="57">
        <v>0</v>
      </c>
      <c r="CO21" s="57">
        <v>0</v>
      </c>
      <c r="CP21" s="57">
        <v>0</v>
      </c>
      <c r="CQ21" s="57">
        <v>0</v>
      </c>
      <c r="CR21" s="57">
        <v>0</v>
      </c>
      <c r="CS21" s="57">
        <v>0</v>
      </c>
      <c r="CT21" s="57">
        <v>0</v>
      </c>
      <c r="CU21" s="57">
        <v>0</v>
      </c>
      <c r="CV21" s="57">
        <v>0</v>
      </c>
      <c r="CW21" s="57">
        <v>0</v>
      </c>
      <c r="CX21" s="57">
        <v>0</v>
      </c>
      <c r="CY21" s="57">
        <v>0</v>
      </c>
      <c r="CZ21" s="57">
        <v>0</v>
      </c>
      <c r="DA21" s="57">
        <v>0</v>
      </c>
      <c r="DB21" s="59">
        <f t="shared" si="0"/>
        <v>551.3462536080559</v>
      </c>
    </row>
    <row r="22" spans="1:106" ht="18.75">
      <c r="A22" s="10" t="s">
        <v>29</v>
      </c>
      <c r="B22" s="11">
        <v>8659</v>
      </c>
      <c r="D22" s="56">
        <v>2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0</v>
      </c>
      <c r="AQ22" s="57"/>
      <c r="AR22" s="61">
        <v>11.467054806590859</v>
      </c>
      <c r="AS22" s="26">
        <f t="shared" si="6"/>
        <v>45.81644578083235</v>
      </c>
      <c r="AT22" s="26">
        <f t="shared" si="7"/>
        <v>80.16583675507385</v>
      </c>
      <c r="AU22" s="61">
        <v>114.51522772931534</v>
      </c>
      <c r="AV22" s="26">
        <f t="shared" si="1"/>
        <v>109.40799651951713</v>
      </c>
      <c r="AW22" s="26">
        <f t="shared" si="2"/>
        <v>104.30076530971891</v>
      </c>
      <c r="AX22" s="61">
        <v>99.1935340999207</v>
      </c>
      <c r="AY22" s="26">
        <f t="shared" si="3"/>
        <v>102.44793895937971</v>
      </c>
      <c r="AZ22" s="61">
        <v>105.70234381883873</v>
      </c>
      <c r="BA22" s="26">
        <f t="shared" si="4"/>
        <v>135.02299174670316</v>
      </c>
      <c r="BB22" s="26">
        <f t="shared" si="5"/>
        <v>164.3436396745676</v>
      </c>
      <c r="BC22" s="61">
        <v>193.66428760243204</v>
      </c>
      <c r="BD22" s="26">
        <v>164.3436396745676</v>
      </c>
      <c r="BE22" s="26">
        <v>135.02299174670316</v>
      </c>
      <c r="BF22" s="61">
        <v>105.70234381883873</v>
      </c>
      <c r="BG22" s="26">
        <v>102.44793895937971</v>
      </c>
      <c r="BH22" s="61">
        <v>99.1935340999207</v>
      </c>
      <c r="BI22" s="26">
        <v>104.30076530971891</v>
      </c>
      <c r="BJ22" s="26">
        <v>109.40799651951713</v>
      </c>
      <c r="BK22" s="61">
        <v>114.51522772931534</v>
      </c>
      <c r="BL22" s="26">
        <v>80.16583675507385</v>
      </c>
      <c r="BM22" s="26">
        <v>45.81644578083235</v>
      </c>
      <c r="BN22" s="61">
        <v>11.467054806590859</v>
      </c>
      <c r="BO22" s="57"/>
      <c r="BP22" s="57">
        <v>0</v>
      </c>
      <c r="BQ22" s="57">
        <v>0</v>
      </c>
      <c r="BR22" s="57">
        <v>0</v>
      </c>
      <c r="BS22" s="57">
        <v>0</v>
      </c>
      <c r="BT22" s="57">
        <v>0</v>
      </c>
      <c r="BU22" s="57">
        <v>0</v>
      </c>
      <c r="BV22" s="57">
        <v>0</v>
      </c>
      <c r="BW22" s="57">
        <v>0</v>
      </c>
      <c r="BX22" s="57">
        <v>0</v>
      </c>
      <c r="BY22" s="57">
        <v>0</v>
      </c>
      <c r="BZ22" s="57">
        <v>0</v>
      </c>
      <c r="CA22" s="57">
        <v>0</v>
      </c>
      <c r="CB22" s="57">
        <v>0</v>
      </c>
      <c r="CC22" s="57">
        <v>0</v>
      </c>
      <c r="CD22" s="57">
        <v>0</v>
      </c>
      <c r="CE22" s="57">
        <v>0</v>
      </c>
      <c r="CF22" s="57">
        <v>0</v>
      </c>
      <c r="CG22" s="57">
        <v>0</v>
      </c>
      <c r="CH22" s="57">
        <v>0</v>
      </c>
      <c r="CI22" s="57">
        <v>0</v>
      </c>
      <c r="CJ22" s="57">
        <v>0</v>
      </c>
      <c r="CK22" s="57">
        <v>0</v>
      </c>
      <c r="CL22" s="57">
        <v>0</v>
      </c>
      <c r="CM22" s="57">
        <v>0</v>
      </c>
      <c r="CN22" s="57">
        <v>0</v>
      </c>
      <c r="CO22" s="57">
        <v>0</v>
      </c>
      <c r="CP22" s="57">
        <v>0</v>
      </c>
      <c r="CQ22" s="57">
        <v>0</v>
      </c>
      <c r="CR22" s="57">
        <v>0</v>
      </c>
      <c r="CS22" s="57">
        <v>0</v>
      </c>
      <c r="CT22" s="57">
        <v>0</v>
      </c>
      <c r="CU22" s="57">
        <v>0</v>
      </c>
      <c r="CV22" s="57">
        <v>0</v>
      </c>
      <c r="CW22" s="57">
        <v>0</v>
      </c>
      <c r="CX22" s="57">
        <v>0</v>
      </c>
      <c r="CY22" s="57">
        <v>0</v>
      </c>
      <c r="CZ22" s="57">
        <v>0</v>
      </c>
      <c r="DA22" s="57">
        <v>0</v>
      </c>
      <c r="DB22" s="59">
        <f t="shared" si="0"/>
        <v>569.7417118584013</v>
      </c>
    </row>
    <row r="23" spans="1:106" ht="16.5" thickBot="1">
      <c r="A23" s="10" t="s">
        <v>27</v>
      </c>
      <c r="B23" s="12">
        <f>B22/(B8^2)</f>
        <v>362.28089458910375</v>
      </c>
      <c r="D23" s="56">
        <v>1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/>
      <c r="AR23" s="61">
        <v>11.808481363996801</v>
      </c>
      <c r="AS23" s="26">
        <f t="shared" si="6"/>
        <v>45.79878196316852</v>
      </c>
      <c r="AT23" s="26">
        <f t="shared" si="7"/>
        <v>79.78908256234027</v>
      </c>
      <c r="AU23" s="61">
        <v>113.77938316151199</v>
      </c>
      <c r="AV23" s="26">
        <f t="shared" si="1"/>
        <v>109.52365428672127</v>
      </c>
      <c r="AW23" s="26">
        <f t="shared" si="2"/>
        <v>105.26792541193056</v>
      </c>
      <c r="AX23" s="61">
        <v>101.01219653713984</v>
      </c>
      <c r="AY23" s="26">
        <f t="shared" si="3"/>
        <v>104.88891118160194</v>
      </c>
      <c r="AZ23" s="61">
        <v>108.76562582606402</v>
      </c>
      <c r="BA23" s="26">
        <f t="shared" si="4"/>
        <v>138.5870759538286</v>
      </c>
      <c r="BB23" s="26">
        <f t="shared" si="5"/>
        <v>168.40852608159318</v>
      </c>
      <c r="BC23" s="61">
        <v>198.22997620935774</v>
      </c>
      <c r="BD23" s="26">
        <v>168.40852608159318</v>
      </c>
      <c r="BE23" s="26">
        <v>138.5870759538286</v>
      </c>
      <c r="BF23" s="61">
        <v>108.76562582606402</v>
      </c>
      <c r="BG23" s="26">
        <v>104.88891118160194</v>
      </c>
      <c r="BH23" s="61">
        <v>101.01219653713984</v>
      </c>
      <c r="BI23" s="26">
        <v>105.26792541193056</v>
      </c>
      <c r="BJ23" s="26">
        <v>109.52365428672127</v>
      </c>
      <c r="BK23" s="61">
        <v>113.77938316151199</v>
      </c>
      <c r="BL23" s="26">
        <v>79.78908256234027</v>
      </c>
      <c r="BM23" s="26">
        <v>45.79878196316852</v>
      </c>
      <c r="BN23" s="61">
        <v>11.808481363996801</v>
      </c>
      <c r="BO23" s="57"/>
      <c r="BP23" s="57">
        <v>0</v>
      </c>
      <c r="BQ23" s="57">
        <v>0</v>
      </c>
      <c r="BR23" s="57">
        <v>0</v>
      </c>
      <c r="BS23" s="57">
        <v>0</v>
      </c>
      <c r="BT23" s="57">
        <v>0</v>
      </c>
      <c r="BU23" s="57">
        <v>0</v>
      </c>
      <c r="BV23" s="57">
        <v>0</v>
      </c>
      <c r="BW23" s="57">
        <v>0</v>
      </c>
      <c r="BX23" s="57">
        <v>0</v>
      </c>
      <c r="BY23" s="57">
        <v>0</v>
      </c>
      <c r="BZ23" s="57">
        <v>0</v>
      </c>
      <c r="CA23" s="57">
        <v>0</v>
      </c>
      <c r="CB23" s="57">
        <v>0</v>
      </c>
      <c r="CC23" s="57">
        <v>0</v>
      </c>
      <c r="CD23" s="57">
        <v>0</v>
      </c>
      <c r="CE23" s="57">
        <v>0</v>
      </c>
      <c r="CF23" s="57">
        <v>0</v>
      </c>
      <c r="CG23" s="57">
        <v>0</v>
      </c>
      <c r="CH23" s="57">
        <v>0</v>
      </c>
      <c r="CI23" s="57">
        <v>0</v>
      </c>
      <c r="CJ23" s="57">
        <v>0</v>
      </c>
      <c r="CK23" s="57">
        <v>0</v>
      </c>
      <c r="CL23" s="57">
        <v>0</v>
      </c>
      <c r="CM23" s="57">
        <v>0</v>
      </c>
      <c r="CN23" s="57">
        <v>0</v>
      </c>
      <c r="CO23" s="57">
        <v>0</v>
      </c>
      <c r="CP23" s="57">
        <v>0</v>
      </c>
      <c r="CQ23" s="57">
        <v>0</v>
      </c>
      <c r="CR23" s="57">
        <v>0</v>
      </c>
      <c r="CS23" s="57">
        <v>0</v>
      </c>
      <c r="CT23" s="57">
        <v>0</v>
      </c>
      <c r="CU23" s="57">
        <v>0</v>
      </c>
      <c r="CV23" s="57">
        <v>0</v>
      </c>
      <c r="CW23" s="57">
        <v>0</v>
      </c>
      <c r="CX23" s="57">
        <v>0</v>
      </c>
      <c r="CY23" s="57">
        <v>0</v>
      </c>
      <c r="CZ23" s="57">
        <v>0</v>
      </c>
      <c r="DA23" s="57">
        <v>0</v>
      </c>
      <c r="DB23" s="59">
        <f t="shared" si="0"/>
        <v>578.2831959723566</v>
      </c>
    </row>
    <row r="24" spans="2:106" ht="16.5" thickBot="1">
      <c r="B24" s="12"/>
      <c r="D24" s="78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0</v>
      </c>
      <c r="AK24" s="79">
        <v>0</v>
      </c>
      <c r="AL24" s="79">
        <v>0</v>
      </c>
      <c r="AM24" s="79">
        <v>0</v>
      </c>
      <c r="AN24" s="79">
        <v>0</v>
      </c>
      <c r="AO24" s="80">
        <v>0</v>
      </c>
      <c r="AP24" s="80">
        <v>0</v>
      </c>
      <c r="AQ24" s="57"/>
      <c r="AR24" s="62">
        <v>11.808481363996801</v>
      </c>
      <c r="AS24" s="26">
        <f t="shared" si="6"/>
        <v>45.66871470320436</v>
      </c>
      <c r="AT24" s="26">
        <f t="shared" si="7"/>
        <v>79.52894804241194</v>
      </c>
      <c r="AU24" s="62">
        <v>113.3891813816195</v>
      </c>
      <c r="AV24" s="26">
        <f t="shared" si="1"/>
        <v>109.51544284371602</v>
      </c>
      <c r="AW24" s="26">
        <f t="shared" si="2"/>
        <v>105.64170430581254</v>
      </c>
      <c r="AX24" s="62">
        <v>101.76796576790906</v>
      </c>
      <c r="AY24" s="26">
        <f t="shared" si="3"/>
        <v>104.80038355802276</v>
      </c>
      <c r="AZ24" s="62">
        <v>107.83280134813647</v>
      </c>
      <c r="BA24" s="26">
        <f t="shared" si="4"/>
        <v>138.8399836990044</v>
      </c>
      <c r="BB24" s="26">
        <f t="shared" si="5"/>
        <v>169.84716604987233</v>
      </c>
      <c r="BC24" s="62">
        <v>200.85434840074026</v>
      </c>
      <c r="BD24" s="65">
        <v>169.84716604987233</v>
      </c>
      <c r="BE24" s="65">
        <v>138.8399836990044</v>
      </c>
      <c r="BF24" s="62">
        <v>107.83280134813647</v>
      </c>
      <c r="BG24" s="65">
        <v>104.80038355802276</v>
      </c>
      <c r="BH24" s="62">
        <v>101.76796576790906</v>
      </c>
      <c r="BI24" s="65">
        <v>105.64170430581254</v>
      </c>
      <c r="BJ24" s="65">
        <v>109.51544284371602</v>
      </c>
      <c r="BK24" s="62">
        <v>113.3891813816195</v>
      </c>
      <c r="BL24" s="65">
        <v>79.52894804241194</v>
      </c>
      <c r="BM24" s="65">
        <v>45.66871470320436</v>
      </c>
      <c r="BN24" s="62">
        <v>11.808481363996801</v>
      </c>
      <c r="BO24" s="57"/>
      <c r="BP24" s="80">
        <v>0</v>
      </c>
      <c r="BQ24" s="80">
        <v>0</v>
      </c>
      <c r="BR24" s="79">
        <v>0</v>
      </c>
      <c r="BS24" s="79">
        <v>0</v>
      </c>
      <c r="BT24" s="79">
        <v>0</v>
      </c>
      <c r="BU24" s="79">
        <v>0</v>
      </c>
      <c r="BV24" s="79">
        <v>0</v>
      </c>
      <c r="BW24" s="79">
        <v>0</v>
      </c>
      <c r="BX24" s="79">
        <v>0</v>
      </c>
      <c r="BY24" s="79">
        <v>0</v>
      </c>
      <c r="BZ24" s="79">
        <v>0</v>
      </c>
      <c r="CA24" s="79">
        <v>0</v>
      </c>
      <c r="CB24" s="79">
        <v>0</v>
      </c>
      <c r="CC24" s="79">
        <v>0</v>
      </c>
      <c r="CD24" s="79">
        <v>0</v>
      </c>
      <c r="CE24" s="79">
        <v>0</v>
      </c>
      <c r="CF24" s="79">
        <v>0</v>
      </c>
      <c r="CG24" s="79">
        <v>0</v>
      </c>
      <c r="CH24" s="79">
        <v>0</v>
      </c>
      <c r="CI24" s="79">
        <v>0</v>
      </c>
      <c r="CJ24" s="79">
        <v>0</v>
      </c>
      <c r="CK24" s="79">
        <v>0</v>
      </c>
      <c r="CL24" s="79">
        <v>0</v>
      </c>
      <c r="CM24" s="79">
        <v>0</v>
      </c>
      <c r="CN24" s="79">
        <v>0</v>
      </c>
      <c r="CO24" s="79">
        <v>0</v>
      </c>
      <c r="CP24" s="79">
        <v>0</v>
      </c>
      <c r="CQ24" s="79">
        <v>0</v>
      </c>
      <c r="CR24" s="79">
        <v>0</v>
      </c>
      <c r="CS24" s="79">
        <v>0</v>
      </c>
      <c r="CT24" s="79">
        <v>0</v>
      </c>
      <c r="CU24" s="79">
        <v>0</v>
      </c>
      <c r="CV24" s="79">
        <v>0</v>
      </c>
      <c r="CW24" s="79">
        <v>0</v>
      </c>
      <c r="CX24" s="79">
        <v>0</v>
      </c>
      <c r="CY24" s="79">
        <v>0</v>
      </c>
      <c r="CZ24" s="79">
        <v>0</v>
      </c>
      <c r="DA24" s="79">
        <v>0</v>
      </c>
      <c r="DB24" s="59">
        <f t="shared" si="0"/>
        <v>579.4153131002827</v>
      </c>
    </row>
    <row r="25" spans="1:106" ht="15.75">
      <c r="A25" t="s">
        <v>13</v>
      </c>
      <c r="B25" s="12"/>
      <c r="D25" s="56">
        <v>-1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/>
      <c r="AR25" s="61">
        <v>10.930527359238663</v>
      </c>
      <c r="AS25" s="26">
        <f t="shared" si="6"/>
        <v>45.42470274914086</v>
      </c>
      <c r="AT25" s="26">
        <f t="shared" si="7"/>
        <v>79.91887813904306</v>
      </c>
      <c r="AU25" s="61">
        <v>114.41305352894526</v>
      </c>
      <c r="AV25" s="26">
        <f t="shared" si="1"/>
        <v>111.91981877992185</v>
      </c>
      <c r="AW25" s="26">
        <f t="shared" si="2"/>
        <v>109.42658403089845</v>
      </c>
      <c r="AX25" s="61">
        <v>106.93334928187505</v>
      </c>
      <c r="AY25" s="26">
        <f t="shared" si="3"/>
        <v>104.31316276764476</v>
      </c>
      <c r="AZ25" s="61">
        <v>101.69297625341446</v>
      </c>
      <c r="BA25" s="26">
        <f t="shared" si="4"/>
        <v>133.7761087614181</v>
      </c>
      <c r="BB25" s="26">
        <f t="shared" si="5"/>
        <v>165.85924126942177</v>
      </c>
      <c r="BC25" s="61">
        <v>197.94237377742542</v>
      </c>
      <c r="BD25" s="26">
        <v>165.85924126942177</v>
      </c>
      <c r="BE25" s="26">
        <v>133.7761087614181</v>
      </c>
      <c r="BF25" s="61">
        <v>101.69297625341446</v>
      </c>
      <c r="BG25" s="26">
        <v>104.31316276764476</v>
      </c>
      <c r="BH25" s="61">
        <v>106.93334928187505</v>
      </c>
      <c r="BI25" s="26">
        <v>109.42658403089845</v>
      </c>
      <c r="BJ25" s="26">
        <v>111.91981877992185</v>
      </c>
      <c r="BK25" s="61">
        <v>114.41305352894526</v>
      </c>
      <c r="BL25" s="26">
        <v>79.91887813904306</v>
      </c>
      <c r="BM25" s="26">
        <v>45.42470274914086</v>
      </c>
      <c r="BN25" s="61">
        <v>10.930527359238663</v>
      </c>
      <c r="BO25" s="57"/>
      <c r="BP25" s="57">
        <v>0</v>
      </c>
      <c r="BQ25" s="57">
        <v>0</v>
      </c>
      <c r="BR25" s="57">
        <v>0</v>
      </c>
      <c r="BS25" s="57">
        <v>0</v>
      </c>
      <c r="BT25" s="57">
        <v>0</v>
      </c>
      <c r="BU25" s="57">
        <v>0</v>
      </c>
      <c r="BV25" s="57">
        <v>0</v>
      </c>
      <c r="BW25" s="57">
        <v>0</v>
      </c>
      <c r="BX25" s="57">
        <v>0</v>
      </c>
      <c r="BY25" s="57">
        <v>0</v>
      </c>
      <c r="BZ25" s="57">
        <v>0</v>
      </c>
      <c r="CA25" s="57">
        <v>0</v>
      </c>
      <c r="CB25" s="57">
        <v>0</v>
      </c>
      <c r="CC25" s="57">
        <v>0</v>
      </c>
      <c r="CD25" s="57">
        <v>0</v>
      </c>
      <c r="CE25" s="57">
        <v>0</v>
      </c>
      <c r="CF25" s="57">
        <v>0</v>
      </c>
      <c r="CG25" s="57">
        <v>0</v>
      </c>
      <c r="CH25" s="57">
        <v>0</v>
      </c>
      <c r="CI25" s="57">
        <v>0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0</v>
      </c>
      <c r="CP25" s="57">
        <v>0</v>
      </c>
      <c r="CQ25" s="57">
        <v>0</v>
      </c>
      <c r="CR25" s="57">
        <v>0</v>
      </c>
      <c r="CS25" s="57">
        <v>0</v>
      </c>
      <c r="CT25" s="57">
        <v>0</v>
      </c>
      <c r="CU25" s="57">
        <v>0</v>
      </c>
      <c r="CV25" s="57">
        <v>0</v>
      </c>
      <c r="CW25" s="57">
        <v>0</v>
      </c>
      <c r="CX25" s="57">
        <v>0</v>
      </c>
      <c r="CY25" s="57">
        <v>0</v>
      </c>
      <c r="CZ25" s="57">
        <v>0</v>
      </c>
      <c r="DA25" s="57">
        <v>0</v>
      </c>
      <c r="DB25" s="59">
        <f t="shared" si="0"/>
        <v>576.7409172760869</v>
      </c>
    </row>
    <row r="26" spans="1:106" ht="15.75">
      <c r="A26" s="10" t="s">
        <v>14</v>
      </c>
      <c r="B26" s="13">
        <f>2*(SQRT((B23/PI())))</f>
        <v>21.4772056211435</v>
      </c>
      <c r="D26" s="56">
        <v>-2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57"/>
      <c r="AR26" s="61"/>
      <c r="AS26" s="26">
        <f t="shared" si="6"/>
        <v>38.52736715422797</v>
      </c>
      <c r="AT26" s="26">
        <f t="shared" si="7"/>
        <v>77.05473430845595</v>
      </c>
      <c r="AU26" s="61">
        <v>115.58210146268391</v>
      </c>
      <c r="AV26" s="26">
        <f t="shared" si="1"/>
        <v>114.76869827003846</v>
      </c>
      <c r="AW26" s="26">
        <f t="shared" si="2"/>
        <v>113.95529507739302</v>
      </c>
      <c r="AX26" s="61">
        <v>113.14189188474757</v>
      </c>
      <c r="AY26" s="26">
        <f t="shared" si="3"/>
        <v>106.04129134725531</v>
      </c>
      <c r="AZ26" s="61">
        <v>98.94069080976304</v>
      </c>
      <c r="BA26" s="26">
        <f t="shared" si="4"/>
        <v>128.98134343701363</v>
      </c>
      <c r="BB26" s="26">
        <f t="shared" si="5"/>
        <v>159.02199606426421</v>
      </c>
      <c r="BC26" s="61">
        <v>189.0626486915148</v>
      </c>
      <c r="BD26" s="26">
        <v>159.02199606426421</v>
      </c>
      <c r="BE26" s="26">
        <v>128.98134343701363</v>
      </c>
      <c r="BF26" s="61">
        <v>98.94069080976304</v>
      </c>
      <c r="BG26" s="26">
        <v>106.04129134725531</v>
      </c>
      <c r="BH26" s="61">
        <v>113.14189188474757</v>
      </c>
      <c r="BI26" s="26">
        <v>113.95529507739302</v>
      </c>
      <c r="BJ26" s="26">
        <v>114.76869827003846</v>
      </c>
      <c r="BK26" s="61">
        <v>115.58210146268391</v>
      </c>
      <c r="BL26" s="26">
        <v>77.05473430845595</v>
      </c>
      <c r="BM26" s="26">
        <v>38.52736715422797</v>
      </c>
      <c r="BN26" s="26"/>
      <c r="BO26" s="57"/>
      <c r="BP26" s="57">
        <v>0</v>
      </c>
      <c r="BQ26" s="57">
        <v>0</v>
      </c>
      <c r="BR26" s="57">
        <v>0</v>
      </c>
      <c r="BS26" s="57">
        <v>0</v>
      </c>
      <c r="BT26" s="57">
        <v>0</v>
      </c>
      <c r="BU26" s="57">
        <v>0</v>
      </c>
      <c r="BV26" s="57">
        <v>0</v>
      </c>
      <c r="BW26" s="57">
        <v>0</v>
      </c>
      <c r="BX26" s="57">
        <v>0</v>
      </c>
      <c r="BY26" s="57">
        <v>0</v>
      </c>
      <c r="BZ26" s="57">
        <v>0</v>
      </c>
      <c r="CA26" s="57">
        <v>0</v>
      </c>
      <c r="CB26" s="57">
        <v>0</v>
      </c>
      <c r="CC26" s="57">
        <v>0</v>
      </c>
      <c r="CD26" s="57">
        <v>0</v>
      </c>
      <c r="CE26" s="57">
        <v>0</v>
      </c>
      <c r="CF26" s="57">
        <v>0</v>
      </c>
      <c r="CG26" s="57">
        <v>0</v>
      </c>
      <c r="CH26" s="57">
        <v>0</v>
      </c>
      <c r="CI26" s="57">
        <v>0</v>
      </c>
      <c r="CJ26" s="57">
        <v>0</v>
      </c>
      <c r="CK26" s="57">
        <v>0</v>
      </c>
      <c r="CL26" s="57">
        <v>0</v>
      </c>
      <c r="CM26" s="57">
        <v>0</v>
      </c>
      <c r="CN26" s="57">
        <v>0</v>
      </c>
      <c r="CO26" s="57">
        <v>0</v>
      </c>
      <c r="CP26" s="57">
        <v>0</v>
      </c>
      <c r="CQ26" s="57">
        <v>0</v>
      </c>
      <c r="CR26" s="57">
        <v>0</v>
      </c>
      <c r="CS26" s="57">
        <v>0</v>
      </c>
      <c r="CT26" s="57">
        <v>0</v>
      </c>
      <c r="CU26" s="57">
        <v>0</v>
      </c>
      <c r="CV26" s="57">
        <v>0</v>
      </c>
      <c r="CW26" s="57">
        <v>0</v>
      </c>
      <c r="CX26" s="57">
        <v>0</v>
      </c>
      <c r="CY26" s="57">
        <v>0</v>
      </c>
      <c r="CZ26" s="57">
        <v>0</v>
      </c>
      <c r="DA26" s="57">
        <v>0</v>
      </c>
      <c r="DB26" s="59">
        <f t="shared" si="0"/>
        <v>565.5173456562904</v>
      </c>
    </row>
    <row r="27" spans="1:106" ht="15.75">
      <c r="A27" s="10" t="s">
        <v>15</v>
      </c>
      <c r="B27" s="13">
        <f>2*(B23/(PI()*(B21/2)))</f>
        <v>21.47718732690239</v>
      </c>
      <c r="D27" s="56">
        <v>-3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/>
      <c r="AR27" s="61"/>
      <c r="AS27" s="65"/>
      <c r="AT27" s="26">
        <f>(AU27-AS27)/2+AS27</f>
        <v>49.76241329632565</v>
      </c>
      <c r="AU27" s="61">
        <v>99.5248265926513</v>
      </c>
      <c r="AV27" s="26">
        <f t="shared" si="1"/>
        <v>105.83031566657853</v>
      </c>
      <c r="AW27" s="26">
        <f t="shared" si="2"/>
        <v>112.13580474050578</v>
      </c>
      <c r="AX27" s="61">
        <v>118.44129381443301</v>
      </c>
      <c r="AY27" s="26">
        <f t="shared" si="3"/>
        <v>106.08051176315098</v>
      </c>
      <c r="AZ27" s="61">
        <v>93.71972971186895</v>
      </c>
      <c r="BA27" s="26">
        <f t="shared" si="4"/>
        <v>117.08833157106362</v>
      </c>
      <c r="BB27" s="26">
        <f t="shared" si="5"/>
        <v>140.4569334302583</v>
      </c>
      <c r="BC27" s="61">
        <v>163.82553528945294</v>
      </c>
      <c r="BD27" s="26">
        <v>140.4569334302583</v>
      </c>
      <c r="BE27" s="26">
        <v>117.08833157106362</v>
      </c>
      <c r="BF27" s="61">
        <v>93.71972971186895</v>
      </c>
      <c r="BG27" s="26">
        <v>106.08051176315098</v>
      </c>
      <c r="BH27" s="61">
        <v>118.44129381443301</v>
      </c>
      <c r="BI27" s="26">
        <v>112.13580474050578</v>
      </c>
      <c r="BJ27" s="26">
        <v>105.83031566657853</v>
      </c>
      <c r="BK27" s="61">
        <v>99.5248265926513</v>
      </c>
      <c r="BL27" s="26">
        <v>49.76241329632565</v>
      </c>
      <c r="BM27" s="26"/>
      <c r="BN27" s="26"/>
      <c r="BO27" s="57"/>
      <c r="BP27" s="57">
        <v>0</v>
      </c>
      <c r="BQ27" s="57">
        <v>0</v>
      </c>
      <c r="BR27" s="57">
        <v>0</v>
      </c>
      <c r="BS27" s="57">
        <v>0</v>
      </c>
      <c r="BT27" s="57">
        <v>0</v>
      </c>
      <c r="BU27" s="57">
        <v>0</v>
      </c>
      <c r="BV27" s="57">
        <v>0</v>
      </c>
      <c r="BW27" s="57">
        <v>0</v>
      </c>
      <c r="BX27" s="57">
        <v>0</v>
      </c>
      <c r="BY27" s="57">
        <v>0</v>
      </c>
      <c r="BZ27" s="57">
        <v>0</v>
      </c>
      <c r="CA27" s="57">
        <v>0</v>
      </c>
      <c r="CB27" s="57">
        <v>0</v>
      </c>
      <c r="CC27" s="57">
        <v>0</v>
      </c>
      <c r="CD27" s="57">
        <v>0</v>
      </c>
      <c r="CE27" s="57">
        <v>0</v>
      </c>
      <c r="CF27" s="57">
        <v>0</v>
      </c>
      <c r="CG27" s="57">
        <v>0</v>
      </c>
      <c r="CH27" s="57">
        <v>0</v>
      </c>
      <c r="CI27" s="57">
        <v>0</v>
      </c>
      <c r="CJ27" s="57">
        <v>0</v>
      </c>
      <c r="CK27" s="57">
        <v>0</v>
      </c>
      <c r="CL27" s="57">
        <v>0</v>
      </c>
      <c r="CM27" s="57">
        <v>0</v>
      </c>
      <c r="CN27" s="57">
        <v>0</v>
      </c>
      <c r="CO27" s="57">
        <v>0</v>
      </c>
      <c r="CP27" s="57">
        <v>0</v>
      </c>
      <c r="CQ27" s="57">
        <v>0</v>
      </c>
      <c r="CR27" s="57">
        <v>0</v>
      </c>
      <c r="CS27" s="57">
        <v>0</v>
      </c>
      <c r="CT27" s="57">
        <v>0</v>
      </c>
      <c r="CU27" s="57">
        <v>0</v>
      </c>
      <c r="CV27" s="57">
        <v>0</v>
      </c>
      <c r="CW27" s="57">
        <v>0</v>
      </c>
      <c r="CX27" s="57">
        <v>0</v>
      </c>
      <c r="CY27" s="57">
        <v>0</v>
      </c>
      <c r="CZ27" s="57">
        <v>0</v>
      </c>
      <c r="DA27" s="57">
        <v>0</v>
      </c>
      <c r="DB27" s="59">
        <f t="shared" si="0"/>
        <v>499.4444793426519</v>
      </c>
    </row>
    <row r="28" spans="2:106" ht="15.75">
      <c r="B28" s="12"/>
      <c r="D28" s="56">
        <v>-4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/>
      <c r="AR28" s="61"/>
      <c r="AS28" s="65"/>
      <c r="AT28" s="26">
        <f>(AU28-AS28)/2+AS28</f>
        <v>47.045039518900325</v>
      </c>
      <c r="AU28" s="61">
        <v>94.09007903780065</v>
      </c>
      <c r="AV28" s="26">
        <f t="shared" si="1"/>
        <v>96.40694025905364</v>
      </c>
      <c r="AW28" s="26">
        <f t="shared" si="2"/>
        <v>98.72380148030663</v>
      </c>
      <c r="AX28" s="61">
        <v>101.04066270155963</v>
      </c>
      <c r="AY28" s="26">
        <f t="shared" si="3"/>
        <v>98.84507472023971</v>
      </c>
      <c r="AZ28" s="61">
        <v>96.64948673891979</v>
      </c>
      <c r="BA28" s="26">
        <f t="shared" si="4"/>
        <v>112.46259729197881</v>
      </c>
      <c r="BB28" s="26">
        <f t="shared" si="5"/>
        <v>128.27570784503783</v>
      </c>
      <c r="BC28" s="61">
        <v>144.08881839809686</v>
      </c>
      <c r="BD28" s="26">
        <v>128.27570784503783</v>
      </c>
      <c r="BE28" s="26">
        <v>112.46259729197881</v>
      </c>
      <c r="BF28" s="61">
        <v>96.64948673891979</v>
      </c>
      <c r="BG28" s="26">
        <v>98.84507472023971</v>
      </c>
      <c r="BH28" s="61">
        <v>101.04066270155963</v>
      </c>
      <c r="BI28" s="26">
        <v>98.72380148030663</v>
      </c>
      <c r="BJ28" s="26">
        <v>96.40694025905364</v>
      </c>
      <c r="BK28" s="61">
        <v>94.09007903780065</v>
      </c>
      <c r="BL28" s="26">
        <v>47.045039518900325</v>
      </c>
      <c r="BM28" s="26"/>
      <c r="BN28" s="26"/>
      <c r="BO28" s="57"/>
      <c r="BP28" s="57">
        <v>0</v>
      </c>
      <c r="BQ28" s="57">
        <v>0</v>
      </c>
      <c r="BR28" s="57">
        <v>0</v>
      </c>
      <c r="BS28" s="57">
        <v>0</v>
      </c>
      <c r="BT28" s="57">
        <v>0</v>
      </c>
      <c r="BU28" s="57">
        <v>0</v>
      </c>
      <c r="BV28" s="57">
        <v>0</v>
      </c>
      <c r="BW28" s="57">
        <v>0</v>
      </c>
      <c r="BX28" s="57">
        <v>0</v>
      </c>
      <c r="BY28" s="57">
        <v>0</v>
      </c>
      <c r="BZ28" s="57">
        <v>0</v>
      </c>
      <c r="CA28" s="57">
        <v>0</v>
      </c>
      <c r="CB28" s="57">
        <v>0</v>
      </c>
      <c r="CC28" s="57">
        <v>0</v>
      </c>
      <c r="CD28" s="57">
        <v>0</v>
      </c>
      <c r="CE28" s="57">
        <v>0</v>
      </c>
      <c r="CF28" s="57">
        <v>0</v>
      </c>
      <c r="CG28" s="57">
        <v>0</v>
      </c>
      <c r="CH28" s="57">
        <v>0</v>
      </c>
      <c r="CI28" s="57">
        <v>0</v>
      </c>
      <c r="CJ28" s="57">
        <v>0</v>
      </c>
      <c r="CK28" s="57">
        <v>0</v>
      </c>
      <c r="CL28" s="57">
        <v>0</v>
      </c>
      <c r="CM28" s="57">
        <v>0</v>
      </c>
      <c r="CN28" s="57">
        <v>0</v>
      </c>
      <c r="CO28" s="57">
        <v>0</v>
      </c>
      <c r="CP28" s="57">
        <v>0</v>
      </c>
      <c r="CQ28" s="57">
        <v>0</v>
      </c>
      <c r="CR28" s="57">
        <v>0</v>
      </c>
      <c r="CS28" s="57">
        <v>0</v>
      </c>
      <c r="CT28" s="57">
        <v>0</v>
      </c>
      <c r="CU28" s="57">
        <v>0</v>
      </c>
      <c r="CV28" s="57">
        <v>0</v>
      </c>
      <c r="CW28" s="57">
        <v>0</v>
      </c>
      <c r="CX28" s="57">
        <v>0</v>
      </c>
      <c r="CY28" s="57">
        <v>0</v>
      </c>
      <c r="CZ28" s="57">
        <v>0</v>
      </c>
      <c r="DA28" s="57">
        <v>0</v>
      </c>
      <c r="DB28" s="59">
        <f t="shared" si="0"/>
        <v>460.7690705150536</v>
      </c>
    </row>
    <row r="29" spans="2:106" ht="15.75">
      <c r="B29" s="12"/>
      <c r="D29" s="56">
        <v>-5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/>
      <c r="AR29" s="61"/>
      <c r="AS29" s="65"/>
      <c r="AT29" s="26">
        <f>(AU29-AS29)/2+AS29</f>
        <v>38.95471382941227</v>
      </c>
      <c r="AU29" s="61">
        <v>77.90942765882454</v>
      </c>
      <c r="AV29" s="26">
        <f t="shared" si="1"/>
        <v>81.34967346609098</v>
      </c>
      <c r="AW29" s="26">
        <f t="shared" si="2"/>
        <v>84.7899192733574</v>
      </c>
      <c r="AX29" s="61">
        <v>88.23016508062383</v>
      </c>
      <c r="AY29" s="26">
        <f t="shared" si="3"/>
        <v>80.33331046788265</v>
      </c>
      <c r="AZ29" s="61">
        <v>72.43645585514147</v>
      </c>
      <c r="BA29" s="26">
        <f t="shared" si="4"/>
        <v>90.1131575469205</v>
      </c>
      <c r="BB29" s="26">
        <f t="shared" si="5"/>
        <v>107.78985923869953</v>
      </c>
      <c r="BC29" s="61">
        <v>125.46656093047856</v>
      </c>
      <c r="BD29" s="26">
        <v>107.78985923869953</v>
      </c>
      <c r="BE29" s="26">
        <v>90.1131575469205</v>
      </c>
      <c r="BF29" s="61">
        <v>72.43645585514147</v>
      </c>
      <c r="BG29" s="26">
        <v>80.33331046788265</v>
      </c>
      <c r="BH29" s="61">
        <v>88.23016508062383</v>
      </c>
      <c r="BI29" s="26">
        <v>84.7899192733574</v>
      </c>
      <c r="BJ29" s="26">
        <v>81.34967346609098</v>
      </c>
      <c r="BK29" s="61">
        <v>77.90942765882454</v>
      </c>
      <c r="BL29" s="26">
        <v>38.95471382941227</v>
      </c>
      <c r="BM29" s="26"/>
      <c r="BN29" s="26"/>
      <c r="BO29" s="57"/>
      <c r="BP29" s="57">
        <v>0</v>
      </c>
      <c r="BQ29" s="57">
        <v>0</v>
      </c>
      <c r="BR29" s="57">
        <v>0</v>
      </c>
      <c r="BS29" s="57">
        <v>0</v>
      </c>
      <c r="BT29" s="57">
        <v>0</v>
      </c>
      <c r="BU29" s="57">
        <v>0</v>
      </c>
      <c r="BV29" s="57">
        <v>0</v>
      </c>
      <c r="BW29" s="57">
        <v>0</v>
      </c>
      <c r="BX29" s="57">
        <v>0</v>
      </c>
      <c r="BY29" s="57">
        <v>0</v>
      </c>
      <c r="BZ29" s="57">
        <v>0</v>
      </c>
      <c r="CA29" s="57">
        <v>0</v>
      </c>
      <c r="CB29" s="57">
        <v>0</v>
      </c>
      <c r="CC29" s="57">
        <v>0</v>
      </c>
      <c r="CD29" s="57">
        <v>0</v>
      </c>
      <c r="CE29" s="57">
        <v>0</v>
      </c>
      <c r="CF29" s="57">
        <v>0</v>
      </c>
      <c r="CG29" s="57">
        <v>0</v>
      </c>
      <c r="CH29" s="57">
        <v>0</v>
      </c>
      <c r="CI29" s="57">
        <v>0</v>
      </c>
      <c r="CJ29" s="57">
        <v>0</v>
      </c>
      <c r="CK29" s="57">
        <v>0</v>
      </c>
      <c r="CL29" s="57">
        <v>0</v>
      </c>
      <c r="CM29" s="57">
        <v>0</v>
      </c>
      <c r="CN29" s="57">
        <v>0</v>
      </c>
      <c r="CO29" s="57">
        <v>0</v>
      </c>
      <c r="CP29" s="57">
        <v>0</v>
      </c>
      <c r="CQ29" s="57">
        <v>0</v>
      </c>
      <c r="CR29" s="57">
        <v>0</v>
      </c>
      <c r="CS29" s="57">
        <v>0</v>
      </c>
      <c r="CT29" s="57">
        <v>0</v>
      </c>
      <c r="CU29" s="57">
        <v>0</v>
      </c>
      <c r="CV29" s="57">
        <v>0</v>
      </c>
      <c r="CW29" s="57">
        <v>0</v>
      </c>
      <c r="CX29" s="57">
        <v>0</v>
      </c>
      <c r="CY29" s="57">
        <v>0</v>
      </c>
      <c r="CZ29" s="57">
        <v>0</v>
      </c>
      <c r="DA29" s="57">
        <v>0</v>
      </c>
      <c r="DB29" s="59">
        <f t="shared" si="0"/>
        <v>382.3435076275013</v>
      </c>
    </row>
    <row r="30" spans="1:106" ht="15.75">
      <c r="A30" s="10" t="s">
        <v>28</v>
      </c>
      <c r="B30" s="12">
        <f>(B19*9.81/(B22/(100*100)))/1000</f>
        <v>97.4315740847673</v>
      </c>
      <c r="D30" s="56">
        <v>-6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/>
      <c r="AR30" s="61"/>
      <c r="AS30" s="65"/>
      <c r="AT30" s="65"/>
      <c r="AU30" s="61">
        <v>55.22950211472372</v>
      </c>
      <c r="AV30" s="26">
        <f t="shared" si="1"/>
        <v>56.86970386524508</v>
      </c>
      <c r="AW30" s="26">
        <f t="shared" si="2"/>
        <v>58.50990561576643</v>
      </c>
      <c r="AX30" s="61">
        <v>60.150107366287784</v>
      </c>
      <c r="AY30" s="26">
        <f t="shared" si="3"/>
        <v>52.12761723499871</v>
      </c>
      <c r="AZ30" s="61">
        <v>44.105127103709634</v>
      </c>
      <c r="BA30" s="26">
        <f t="shared" si="4"/>
        <v>49.116168091168156</v>
      </c>
      <c r="BB30" s="26">
        <f t="shared" si="5"/>
        <v>54.127209078626684</v>
      </c>
      <c r="BC30" s="61">
        <v>59.138250066085206</v>
      </c>
      <c r="BD30" s="26">
        <v>54.127209078626684</v>
      </c>
      <c r="BE30" s="26">
        <v>49.116168091168156</v>
      </c>
      <c r="BF30" s="61">
        <v>44.105127103709634</v>
      </c>
      <c r="BG30" s="26">
        <v>52.12761723499871</v>
      </c>
      <c r="BH30" s="61">
        <v>60.150107366287784</v>
      </c>
      <c r="BI30" s="26">
        <v>58.50990561576643</v>
      </c>
      <c r="BJ30" s="26">
        <v>56.86970386524508</v>
      </c>
      <c r="BK30" s="61">
        <v>55.22950211472372</v>
      </c>
      <c r="BL30" s="26"/>
      <c r="BM30" s="26"/>
      <c r="BN30" s="26"/>
      <c r="BO30" s="57"/>
      <c r="BP30" s="57">
        <v>0</v>
      </c>
      <c r="BQ30" s="57">
        <v>0</v>
      </c>
      <c r="BR30" s="57">
        <v>0</v>
      </c>
      <c r="BS30" s="57">
        <v>0</v>
      </c>
      <c r="BT30" s="57">
        <v>0</v>
      </c>
      <c r="BU30" s="57">
        <v>0</v>
      </c>
      <c r="BV30" s="57">
        <v>0</v>
      </c>
      <c r="BW30" s="57">
        <v>0</v>
      </c>
      <c r="BX30" s="57">
        <v>0</v>
      </c>
      <c r="BY30" s="57">
        <v>0</v>
      </c>
      <c r="BZ30" s="57">
        <v>0</v>
      </c>
      <c r="CA30" s="57">
        <v>0</v>
      </c>
      <c r="CB30" s="57">
        <v>0</v>
      </c>
      <c r="CC30" s="57">
        <v>0</v>
      </c>
      <c r="CD30" s="57">
        <v>0</v>
      </c>
      <c r="CE30" s="57">
        <v>0</v>
      </c>
      <c r="CF30" s="57">
        <v>0</v>
      </c>
      <c r="CG30" s="57">
        <v>0</v>
      </c>
      <c r="CH30" s="57">
        <v>0</v>
      </c>
      <c r="CI30" s="57">
        <v>0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57">
        <v>0</v>
      </c>
      <c r="CP30" s="57">
        <v>0</v>
      </c>
      <c r="CQ30" s="57">
        <v>0</v>
      </c>
      <c r="CR30" s="57">
        <v>0</v>
      </c>
      <c r="CS30" s="57">
        <v>0</v>
      </c>
      <c r="CT30" s="57">
        <v>0</v>
      </c>
      <c r="CU30" s="57">
        <v>0</v>
      </c>
      <c r="CV30" s="57">
        <v>0</v>
      </c>
      <c r="CW30" s="57">
        <v>0</v>
      </c>
      <c r="CX30" s="57">
        <v>0</v>
      </c>
      <c r="CY30" s="57">
        <v>0</v>
      </c>
      <c r="CZ30" s="57">
        <v>0</v>
      </c>
      <c r="DA30" s="57">
        <v>0</v>
      </c>
      <c r="DB30" s="59">
        <f t="shared" si="0"/>
        <v>224.05594983672583</v>
      </c>
    </row>
    <row r="31" spans="4:106" ht="15.75">
      <c r="D31" s="56">
        <v>-7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/>
      <c r="AR31" s="61"/>
      <c r="AS31" s="65"/>
      <c r="AT31" s="65"/>
      <c r="AU31" s="61">
        <v>23.792892060974495</v>
      </c>
      <c r="AV31" s="26">
        <f t="shared" si="1"/>
        <v>23.51764935236582</v>
      </c>
      <c r="AW31" s="26">
        <f t="shared" si="2"/>
        <v>23.242406643757146</v>
      </c>
      <c r="AX31" s="61">
        <v>22.96716393514847</v>
      </c>
      <c r="AY31" s="26">
        <f t="shared" si="3"/>
        <v>14.452596528328481</v>
      </c>
      <c r="AZ31" s="61">
        <v>5.938029121508492</v>
      </c>
      <c r="BA31" s="65"/>
      <c r="BB31" s="65"/>
      <c r="BC31" s="61"/>
      <c r="BD31" s="26"/>
      <c r="BE31" s="26"/>
      <c r="BF31" s="61">
        <v>5.938029121508492</v>
      </c>
      <c r="BG31" s="26">
        <v>14.452596528328481</v>
      </c>
      <c r="BH31" s="61">
        <v>22.96716393514847</v>
      </c>
      <c r="BI31" s="26">
        <v>23.242406643757146</v>
      </c>
      <c r="BJ31" s="26">
        <v>23.51764935236582</v>
      </c>
      <c r="BK31" s="61">
        <v>23.792892060974495</v>
      </c>
      <c r="BL31" s="26"/>
      <c r="BM31" s="26"/>
      <c r="BN31" s="26"/>
      <c r="BO31" s="57"/>
      <c r="BP31" s="57">
        <v>0</v>
      </c>
      <c r="BQ31" s="57">
        <v>0</v>
      </c>
      <c r="BR31" s="57">
        <v>0</v>
      </c>
      <c r="BS31" s="57">
        <v>0</v>
      </c>
      <c r="BT31" s="57">
        <v>0</v>
      </c>
      <c r="BU31" s="57">
        <v>0</v>
      </c>
      <c r="BV31" s="57">
        <v>0</v>
      </c>
      <c r="BW31" s="57">
        <v>0</v>
      </c>
      <c r="BX31" s="57">
        <v>0</v>
      </c>
      <c r="BY31" s="57">
        <v>0</v>
      </c>
      <c r="BZ31" s="57">
        <v>0</v>
      </c>
      <c r="CA31" s="57">
        <v>0</v>
      </c>
      <c r="CB31" s="57">
        <v>0</v>
      </c>
      <c r="CC31" s="57">
        <v>0</v>
      </c>
      <c r="CD31" s="57">
        <v>0</v>
      </c>
      <c r="CE31" s="57">
        <v>0</v>
      </c>
      <c r="CF31" s="57">
        <v>0</v>
      </c>
      <c r="CG31" s="57">
        <v>0</v>
      </c>
      <c r="CH31" s="57">
        <v>0</v>
      </c>
      <c r="CI31" s="57">
        <v>0</v>
      </c>
      <c r="CJ31" s="57">
        <v>0</v>
      </c>
      <c r="CK31" s="57">
        <v>0</v>
      </c>
      <c r="CL31" s="57">
        <v>0</v>
      </c>
      <c r="CM31" s="57">
        <v>0</v>
      </c>
      <c r="CN31" s="57">
        <v>0</v>
      </c>
      <c r="CO31" s="57">
        <v>0</v>
      </c>
      <c r="CP31" s="57">
        <v>0</v>
      </c>
      <c r="CQ31" s="57">
        <v>0</v>
      </c>
      <c r="CR31" s="57">
        <v>0</v>
      </c>
      <c r="CS31" s="57">
        <v>0</v>
      </c>
      <c r="CT31" s="57">
        <v>0</v>
      </c>
      <c r="CU31" s="57">
        <v>0</v>
      </c>
      <c r="CV31" s="57">
        <v>0</v>
      </c>
      <c r="CW31" s="57">
        <v>0</v>
      </c>
      <c r="CX31" s="57">
        <v>0</v>
      </c>
      <c r="CY31" s="57">
        <v>0</v>
      </c>
      <c r="CZ31" s="57">
        <v>0</v>
      </c>
      <c r="DA31" s="57">
        <v>0</v>
      </c>
      <c r="DB31" s="59">
        <f t="shared" si="0"/>
        <v>55.50702621177757</v>
      </c>
    </row>
    <row r="32" spans="4:106" ht="15.75">
      <c r="D32" s="56">
        <v>-8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/>
      <c r="AR32" s="61"/>
      <c r="AS32" s="65"/>
      <c r="AT32" s="65"/>
      <c r="AU32" s="61">
        <v>5.197975460392936</v>
      </c>
      <c r="AV32" s="26">
        <f t="shared" si="1"/>
        <v>5.734637941668835</v>
      </c>
      <c r="AW32" s="26">
        <f t="shared" si="2"/>
        <v>6.271300422944733</v>
      </c>
      <c r="AX32" s="61">
        <v>6.8079629042206316</v>
      </c>
      <c r="AY32" s="65"/>
      <c r="AZ32" s="61"/>
      <c r="BA32" s="65"/>
      <c r="BB32" s="65"/>
      <c r="BC32" s="61"/>
      <c r="BD32" s="26"/>
      <c r="BE32" s="26"/>
      <c r="BF32" s="26"/>
      <c r="BG32" s="26"/>
      <c r="BH32" s="61">
        <v>6.8079629042206316</v>
      </c>
      <c r="BI32" s="26">
        <v>6.271300422944733</v>
      </c>
      <c r="BJ32" s="26">
        <v>5.734637941668835</v>
      </c>
      <c r="BK32" s="61">
        <v>5.197975460392936</v>
      </c>
      <c r="BL32" s="26"/>
      <c r="BM32" s="26"/>
      <c r="BN32" s="26"/>
      <c r="BO32" s="57"/>
      <c r="BP32" s="57">
        <v>0</v>
      </c>
      <c r="BQ32" s="57">
        <v>0</v>
      </c>
      <c r="BR32" s="57">
        <v>0</v>
      </c>
      <c r="BS32" s="57">
        <v>0</v>
      </c>
      <c r="BT32" s="57">
        <v>0</v>
      </c>
      <c r="BU32" s="57">
        <v>0</v>
      </c>
      <c r="BV32" s="57">
        <v>0</v>
      </c>
      <c r="BW32" s="57">
        <v>0</v>
      </c>
      <c r="BX32" s="57">
        <v>0</v>
      </c>
      <c r="BY32" s="57">
        <v>0</v>
      </c>
      <c r="BZ32" s="57">
        <v>0</v>
      </c>
      <c r="CA32" s="57">
        <v>0</v>
      </c>
      <c r="CB32" s="57">
        <v>0</v>
      </c>
      <c r="CC32" s="57">
        <v>0</v>
      </c>
      <c r="CD32" s="57">
        <v>0</v>
      </c>
      <c r="CE32" s="57">
        <v>0</v>
      </c>
      <c r="CF32" s="57">
        <v>0</v>
      </c>
      <c r="CG32" s="57">
        <v>0</v>
      </c>
      <c r="CH32" s="57">
        <v>0</v>
      </c>
      <c r="CI32" s="57">
        <v>0</v>
      </c>
      <c r="CJ32" s="57">
        <v>0</v>
      </c>
      <c r="CK32" s="57">
        <v>0</v>
      </c>
      <c r="CL32" s="57">
        <v>0</v>
      </c>
      <c r="CM32" s="57">
        <v>0</v>
      </c>
      <c r="CN32" s="57">
        <v>0</v>
      </c>
      <c r="CO32" s="57">
        <v>0</v>
      </c>
      <c r="CP32" s="57">
        <v>0</v>
      </c>
      <c r="CQ32" s="57">
        <v>0</v>
      </c>
      <c r="CR32" s="57">
        <v>0</v>
      </c>
      <c r="CS32" s="57">
        <v>0</v>
      </c>
      <c r="CT32" s="57">
        <v>0</v>
      </c>
      <c r="CU32" s="57">
        <v>0</v>
      </c>
      <c r="CV32" s="57">
        <v>0</v>
      </c>
      <c r="CW32" s="57">
        <v>0</v>
      </c>
      <c r="CX32" s="57">
        <v>0</v>
      </c>
      <c r="CY32" s="57">
        <v>0</v>
      </c>
      <c r="CZ32" s="57">
        <v>0</v>
      </c>
      <c r="DA32" s="57">
        <v>0</v>
      </c>
      <c r="DB32" s="59">
        <f t="shared" si="0"/>
        <v>11.700634185962688</v>
      </c>
    </row>
    <row r="33" spans="1:106" ht="15.75">
      <c r="A33" s="21" t="s">
        <v>19</v>
      </c>
      <c r="B33" s="24">
        <f>SUM(DB4:DB45)</f>
        <v>8197.158310537336</v>
      </c>
      <c r="D33" s="56">
        <v>-9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>
        <v>0</v>
      </c>
      <c r="AQ33" s="57"/>
      <c r="AR33" s="39"/>
      <c r="AS33" s="39"/>
      <c r="AT33" s="39"/>
      <c r="AU33" s="91"/>
      <c r="AV33" s="91"/>
      <c r="AW33" s="91"/>
      <c r="AX33" s="91"/>
      <c r="AY33" s="39"/>
      <c r="AZ33" s="39"/>
      <c r="BA33" s="39"/>
      <c r="BB33" s="39"/>
      <c r="BC33" s="39"/>
      <c r="BD33" s="39"/>
      <c r="BE33" s="39"/>
      <c r="BF33" s="39"/>
      <c r="BG33" s="39"/>
      <c r="BH33" s="91"/>
      <c r="BI33" s="91"/>
      <c r="BJ33" s="91"/>
      <c r="BK33" s="91"/>
      <c r="BL33" s="39"/>
      <c r="BM33" s="39"/>
      <c r="BN33" s="39"/>
      <c r="BO33" s="57"/>
      <c r="BP33" s="57">
        <v>0</v>
      </c>
      <c r="BQ33" s="57">
        <v>0</v>
      </c>
      <c r="BR33" s="57">
        <v>0</v>
      </c>
      <c r="BS33" s="57">
        <v>0</v>
      </c>
      <c r="BT33" s="57">
        <v>0</v>
      </c>
      <c r="BU33" s="57">
        <v>0</v>
      </c>
      <c r="BV33" s="57">
        <v>0</v>
      </c>
      <c r="BW33" s="57">
        <v>0</v>
      </c>
      <c r="BX33" s="57">
        <v>0</v>
      </c>
      <c r="BY33" s="57">
        <v>0</v>
      </c>
      <c r="BZ33" s="57">
        <v>0</v>
      </c>
      <c r="CA33" s="57">
        <v>0</v>
      </c>
      <c r="CB33" s="57">
        <v>0</v>
      </c>
      <c r="CC33" s="57">
        <v>0</v>
      </c>
      <c r="CD33" s="57">
        <v>0</v>
      </c>
      <c r="CE33" s="57">
        <v>0</v>
      </c>
      <c r="CF33" s="57">
        <v>0</v>
      </c>
      <c r="CG33" s="57">
        <v>0</v>
      </c>
      <c r="CH33" s="57">
        <v>0</v>
      </c>
      <c r="CI33" s="57">
        <v>0</v>
      </c>
      <c r="CJ33" s="57">
        <v>0</v>
      </c>
      <c r="CK33" s="57">
        <v>0</v>
      </c>
      <c r="CL33" s="57">
        <v>0</v>
      </c>
      <c r="CM33" s="57">
        <v>0</v>
      </c>
      <c r="CN33" s="57">
        <v>0</v>
      </c>
      <c r="CO33" s="57">
        <v>0</v>
      </c>
      <c r="CP33" s="57">
        <v>0</v>
      </c>
      <c r="CQ33" s="57">
        <v>0</v>
      </c>
      <c r="CR33" s="57">
        <v>0</v>
      </c>
      <c r="CS33" s="57">
        <v>0</v>
      </c>
      <c r="CT33" s="57">
        <v>0</v>
      </c>
      <c r="CU33" s="57">
        <v>0</v>
      </c>
      <c r="CV33" s="57">
        <v>0</v>
      </c>
      <c r="CW33" s="57">
        <v>0</v>
      </c>
      <c r="CX33" s="57">
        <v>0</v>
      </c>
      <c r="CY33" s="57">
        <v>0</v>
      </c>
      <c r="CZ33" s="57">
        <v>0</v>
      </c>
      <c r="DA33" s="57">
        <v>0</v>
      </c>
      <c r="DB33" s="59">
        <f t="shared" si="0"/>
        <v>0</v>
      </c>
    </row>
    <row r="34" spans="1:106" ht="15.75">
      <c r="A34" s="20" t="s">
        <v>18</v>
      </c>
      <c r="B34" s="25">
        <f>B33-B19</f>
        <v>-402.84168946266436</v>
      </c>
      <c r="D34" s="56">
        <v>-10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39">
        <v>0</v>
      </c>
      <c r="AS34" s="39">
        <v>0</v>
      </c>
      <c r="AT34" s="39">
        <v>0</v>
      </c>
      <c r="AU34" s="91">
        <v>0</v>
      </c>
      <c r="AV34" s="91">
        <v>0</v>
      </c>
      <c r="AW34" s="91">
        <v>0</v>
      </c>
      <c r="AX34" s="91">
        <v>0</v>
      </c>
      <c r="AY34" s="39">
        <v>0</v>
      </c>
      <c r="AZ34" s="39">
        <v>0</v>
      </c>
      <c r="BA34" s="39">
        <v>0</v>
      </c>
      <c r="BB34" s="39">
        <v>0</v>
      </c>
      <c r="BC34" s="37">
        <v>0</v>
      </c>
      <c r="BD34" s="39">
        <v>0</v>
      </c>
      <c r="BE34" s="39">
        <v>0</v>
      </c>
      <c r="BF34" s="39">
        <v>0</v>
      </c>
      <c r="BG34" s="39">
        <v>0</v>
      </c>
      <c r="BH34" s="91">
        <v>0</v>
      </c>
      <c r="BI34" s="91">
        <v>0</v>
      </c>
      <c r="BJ34" s="91">
        <v>0</v>
      </c>
      <c r="BK34" s="91">
        <v>0</v>
      </c>
      <c r="BL34" s="39">
        <v>0</v>
      </c>
      <c r="BM34" s="39">
        <v>0</v>
      </c>
      <c r="BN34" s="39">
        <v>0</v>
      </c>
      <c r="BO34" s="57">
        <v>0</v>
      </c>
      <c r="BP34" s="57">
        <v>0</v>
      </c>
      <c r="BQ34" s="57">
        <v>0</v>
      </c>
      <c r="BR34" s="57">
        <v>0</v>
      </c>
      <c r="BS34" s="57">
        <v>0</v>
      </c>
      <c r="BT34" s="57">
        <v>0</v>
      </c>
      <c r="BU34" s="57">
        <v>0</v>
      </c>
      <c r="BV34" s="57">
        <v>0</v>
      </c>
      <c r="BW34" s="57">
        <v>0</v>
      </c>
      <c r="BX34" s="57">
        <v>0</v>
      </c>
      <c r="BY34" s="57">
        <v>0</v>
      </c>
      <c r="BZ34" s="57">
        <v>0</v>
      </c>
      <c r="CA34" s="57">
        <v>0</v>
      </c>
      <c r="CB34" s="57">
        <v>0</v>
      </c>
      <c r="CC34" s="57">
        <v>0</v>
      </c>
      <c r="CD34" s="57">
        <v>0</v>
      </c>
      <c r="CE34" s="57">
        <v>0</v>
      </c>
      <c r="CF34" s="57">
        <v>0</v>
      </c>
      <c r="CG34" s="57">
        <v>0</v>
      </c>
      <c r="CH34" s="57">
        <v>0</v>
      </c>
      <c r="CI34" s="57">
        <v>0</v>
      </c>
      <c r="CJ34" s="57">
        <v>0</v>
      </c>
      <c r="CK34" s="57">
        <v>0</v>
      </c>
      <c r="CL34" s="57">
        <v>0</v>
      </c>
      <c r="CM34" s="57">
        <v>0</v>
      </c>
      <c r="CN34" s="57">
        <v>0</v>
      </c>
      <c r="CO34" s="57">
        <v>0</v>
      </c>
      <c r="CP34" s="57">
        <v>0</v>
      </c>
      <c r="CQ34" s="57">
        <v>0</v>
      </c>
      <c r="CR34" s="57">
        <v>0</v>
      </c>
      <c r="CS34" s="57">
        <v>0</v>
      </c>
      <c r="CT34" s="57">
        <v>0</v>
      </c>
      <c r="CU34" s="57">
        <v>0</v>
      </c>
      <c r="CV34" s="57">
        <v>0</v>
      </c>
      <c r="CW34" s="57">
        <v>0</v>
      </c>
      <c r="CX34" s="57">
        <v>0</v>
      </c>
      <c r="CY34" s="57">
        <v>0</v>
      </c>
      <c r="CZ34" s="57">
        <v>0</v>
      </c>
      <c r="DA34" s="57">
        <v>0</v>
      </c>
      <c r="DB34" s="59">
        <f t="shared" si="0"/>
        <v>0</v>
      </c>
    </row>
    <row r="35" spans="4:106" ht="15.75">
      <c r="D35" s="56">
        <v>-11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  <c r="AP35" s="57">
        <v>0</v>
      </c>
      <c r="AQ35" s="57">
        <v>0</v>
      </c>
      <c r="AR35" s="39">
        <v>0</v>
      </c>
      <c r="AS35" s="39">
        <v>0</v>
      </c>
      <c r="AT35" s="39">
        <v>0</v>
      </c>
      <c r="AU35" s="91">
        <v>0</v>
      </c>
      <c r="AV35" s="91">
        <v>0</v>
      </c>
      <c r="AW35" s="91">
        <v>0</v>
      </c>
      <c r="AX35" s="91">
        <v>0</v>
      </c>
      <c r="AY35" s="39">
        <v>0</v>
      </c>
      <c r="AZ35" s="39">
        <v>0</v>
      </c>
      <c r="BA35" s="39">
        <v>0</v>
      </c>
      <c r="BB35" s="39">
        <v>0</v>
      </c>
      <c r="BC35" s="37">
        <v>0</v>
      </c>
      <c r="BD35" s="39">
        <v>0</v>
      </c>
      <c r="BE35" s="39">
        <v>0</v>
      </c>
      <c r="BF35" s="39">
        <v>0</v>
      </c>
      <c r="BG35" s="39">
        <v>0</v>
      </c>
      <c r="BH35" s="91">
        <v>0</v>
      </c>
      <c r="BI35" s="91">
        <v>0</v>
      </c>
      <c r="BJ35" s="91">
        <v>0</v>
      </c>
      <c r="BK35" s="91">
        <v>0</v>
      </c>
      <c r="BL35" s="39">
        <v>0</v>
      </c>
      <c r="BM35" s="39">
        <v>0</v>
      </c>
      <c r="BN35" s="39">
        <v>0</v>
      </c>
      <c r="BO35" s="57">
        <v>0</v>
      </c>
      <c r="BP35" s="57">
        <v>0</v>
      </c>
      <c r="BQ35" s="57">
        <v>0</v>
      </c>
      <c r="BR35" s="57">
        <v>0</v>
      </c>
      <c r="BS35" s="57">
        <v>0</v>
      </c>
      <c r="BT35" s="57">
        <v>0</v>
      </c>
      <c r="BU35" s="57">
        <v>0</v>
      </c>
      <c r="BV35" s="57">
        <v>0</v>
      </c>
      <c r="BW35" s="57">
        <v>0</v>
      </c>
      <c r="BX35" s="57">
        <v>0</v>
      </c>
      <c r="BY35" s="57">
        <v>0</v>
      </c>
      <c r="BZ35" s="57">
        <v>0</v>
      </c>
      <c r="CA35" s="57">
        <v>0</v>
      </c>
      <c r="CB35" s="57">
        <v>0</v>
      </c>
      <c r="CC35" s="57">
        <v>0</v>
      </c>
      <c r="CD35" s="57">
        <v>0</v>
      </c>
      <c r="CE35" s="57">
        <v>0</v>
      </c>
      <c r="CF35" s="57">
        <v>0</v>
      </c>
      <c r="CG35" s="57">
        <v>0</v>
      </c>
      <c r="CH35" s="57">
        <v>0</v>
      </c>
      <c r="CI35" s="57">
        <v>0</v>
      </c>
      <c r="CJ35" s="57">
        <v>0</v>
      </c>
      <c r="CK35" s="57">
        <v>0</v>
      </c>
      <c r="CL35" s="57">
        <v>0</v>
      </c>
      <c r="CM35" s="57">
        <v>0</v>
      </c>
      <c r="CN35" s="57">
        <v>0</v>
      </c>
      <c r="CO35" s="57">
        <v>0</v>
      </c>
      <c r="CP35" s="57">
        <v>0</v>
      </c>
      <c r="CQ35" s="57">
        <v>0</v>
      </c>
      <c r="CR35" s="57">
        <v>0</v>
      </c>
      <c r="CS35" s="57">
        <v>0</v>
      </c>
      <c r="CT35" s="57">
        <v>0</v>
      </c>
      <c r="CU35" s="57">
        <v>0</v>
      </c>
      <c r="CV35" s="57">
        <v>0</v>
      </c>
      <c r="CW35" s="57">
        <v>0</v>
      </c>
      <c r="CX35" s="57">
        <v>0</v>
      </c>
      <c r="CY35" s="57">
        <v>0</v>
      </c>
      <c r="CZ35" s="57">
        <v>0</v>
      </c>
      <c r="DA35" s="57">
        <v>0</v>
      </c>
      <c r="DB35" s="59">
        <f t="shared" si="0"/>
        <v>0</v>
      </c>
    </row>
    <row r="36" spans="4:106" ht="15.75">
      <c r="D36" s="56">
        <v>-12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39">
        <v>0</v>
      </c>
      <c r="AS36" s="39">
        <v>0</v>
      </c>
      <c r="AT36" s="39">
        <v>0</v>
      </c>
      <c r="AU36" s="91">
        <v>0</v>
      </c>
      <c r="AV36" s="91">
        <v>0</v>
      </c>
      <c r="AW36" s="91">
        <v>0</v>
      </c>
      <c r="AX36" s="91">
        <v>0</v>
      </c>
      <c r="AY36" s="39">
        <v>0</v>
      </c>
      <c r="AZ36" s="39">
        <v>0</v>
      </c>
      <c r="BA36" s="39">
        <v>0</v>
      </c>
      <c r="BB36" s="39">
        <v>0</v>
      </c>
      <c r="BC36" s="37">
        <v>0</v>
      </c>
      <c r="BD36" s="39">
        <v>0</v>
      </c>
      <c r="BE36" s="39">
        <v>0</v>
      </c>
      <c r="BF36" s="39">
        <v>0</v>
      </c>
      <c r="BG36" s="39">
        <v>0</v>
      </c>
      <c r="BH36" s="91">
        <v>0</v>
      </c>
      <c r="BI36" s="91">
        <v>0</v>
      </c>
      <c r="BJ36" s="91">
        <v>0</v>
      </c>
      <c r="BK36" s="91">
        <v>0</v>
      </c>
      <c r="BL36" s="39">
        <v>0</v>
      </c>
      <c r="BM36" s="39">
        <v>0</v>
      </c>
      <c r="BN36" s="39">
        <v>0</v>
      </c>
      <c r="BO36" s="57">
        <v>0</v>
      </c>
      <c r="BP36" s="57">
        <v>0</v>
      </c>
      <c r="BQ36" s="57">
        <v>0</v>
      </c>
      <c r="BR36" s="57">
        <v>0</v>
      </c>
      <c r="BS36" s="57">
        <v>0</v>
      </c>
      <c r="BT36" s="57">
        <v>0</v>
      </c>
      <c r="BU36" s="57">
        <v>0</v>
      </c>
      <c r="BV36" s="57">
        <v>0</v>
      </c>
      <c r="BW36" s="57">
        <v>0</v>
      </c>
      <c r="BX36" s="57">
        <v>0</v>
      </c>
      <c r="BY36" s="57">
        <v>0</v>
      </c>
      <c r="BZ36" s="57">
        <v>0</v>
      </c>
      <c r="CA36" s="57">
        <v>0</v>
      </c>
      <c r="CB36" s="57">
        <v>0</v>
      </c>
      <c r="CC36" s="57">
        <v>0</v>
      </c>
      <c r="CD36" s="57">
        <v>0</v>
      </c>
      <c r="CE36" s="57">
        <v>0</v>
      </c>
      <c r="CF36" s="57">
        <v>0</v>
      </c>
      <c r="CG36" s="57">
        <v>0</v>
      </c>
      <c r="CH36" s="57">
        <v>0</v>
      </c>
      <c r="CI36" s="57">
        <v>0</v>
      </c>
      <c r="CJ36" s="57">
        <v>0</v>
      </c>
      <c r="CK36" s="57">
        <v>0</v>
      </c>
      <c r="CL36" s="57">
        <v>0</v>
      </c>
      <c r="CM36" s="57">
        <v>0</v>
      </c>
      <c r="CN36" s="57">
        <v>0</v>
      </c>
      <c r="CO36" s="57">
        <v>0</v>
      </c>
      <c r="CP36" s="57">
        <v>0</v>
      </c>
      <c r="CQ36" s="57">
        <v>0</v>
      </c>
      <c r="CR36" s="57">
        <v>0</v>
      </c>
      <c r="CS36" s="57">
        <v>0</v>
      </c>
      <c r="CT36" s="57">
        <v>0</v>
      </c>
      <c r="CU36" s="57">
        <v>0</v>
      </c>
      <c r="CV36" s="57">
        <v>0</v>
      </c>
      <c r="CW36" s="57">
        <v>0</v>
      </c>
      <c r="CX36" s="57">
        <v>0</v>
      </c>
      <c r="CY36" s="57">
        <v>0</v>
      </c>
      <c r="CZ36" s="57">
        <v>0</v>
      </c>
      <c r="DA36" s="57">
        <v>0</v>
      </c>
      <c r="DB36" s="59">
        <f t="shared" si="0"/>
        <v>0</v>
      </c>
    </row>
    <row r="37" spans="4:106" ht="15.75">
      <c r="D37" s="56">
        <v>-13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39">
        <v>0</v>
      </c>
      <c r="AS37" s="39">
        <v>0</v>
      </c>
      <c r="AT37" s="39">
        <v>0</v>
      </c>
      <c r="AU37" s="91">
        <v>0</v>
      </c>
      <c r="AV37" s="91">
        <v>0</v>
      </c>
      <c r="AW37" s="91">
        <v>0</v>
      </c>
      <c r="AX37" s="91">
        <v>0</v>
      </c>
      <c r="AY37" s="39">
        <v>0</v>
      </c>
      <c r="AZ37" s="39">
        <v>0</v>
      </c>
      <c r="BA37" s="39">
        <v>0</v>
      </c>
      <c r="BB37" s="39">
        <v>0</v>
      </c>
      <c r="BC37" s="37">
        <v>0</v>
      </c>
      <c r="BD37" s="39">
        <v>0</v>
      </c>
      <c r="BE37" s="39">
        <v>0</v>
      </c>
      <c r="BF37" s="39">
        <v>0</v>
      </c>
      <c r="BG37" s="39">
        <v>0</v>
      </c>
      <c r="BH37" s="91">
        <v>0</v>
      </c>
      <c r="BI37" s="91">
        <v>0</v>
      </c>
      <c r="BJ37" s="91">
        <v>0</v>
      </c>
      <c r="BK37" s="91">
        <v>0</v>
      </c>
      <c r="BL37" s="39">
        <v>0</v>
      </c>
      <c r="BM37" s="39">
        <v>0</v>
      </c>
      <c r="BN37" s="39">
        <v>0</v>
      </c>
      <c r="BO37" s="57">
        <v>0</v>
      </c>
      <c r="BP37" s="57">
        <v>0</v>
      </c>
      <c r="BQ37" s="57">
        <v>0</v>
      </c>
      <c r="BR37" s="57">
        <v>0</v>
      </c>
      <c r="BS37" s="57">
        <v>0</v>
      </c>
      <c r="BT37" s="57">
        <v>0</v>
      </c>
      <c r="BU37" s="57">
        <v>0</v>
      </c>
      <c r="BV37" s="57">
        <v>0</v>
      </c>
      <c r="BW37" s="57">
        <v>0</v>
      </c>
      <c r="BX37" s="57">
        <v>0</v>
      </c>
      <c r="BY37" s="57">
        <v>0</v>
      </c>
      <c r="BZ37" s="57">
        <v>0</v>
      </c>
      <c r="CA37" s="57">
        <v>0</v>
      </c>
      <c r="CB37" s="57">
        <v>0</v>
      </c>
      <c r="CC37" s="57">
        <v>0</v>
      </c>
      <c r="CD37" s="57">
        <v>0</v>
      </c>
      <c r="CE37" s="57">
        <v>0</v>
      </c>
      <c r="CF37" s="57">
        <v>0</v>
      </c>
      <c r="CG37" s="57">
        <v>0</v>
      </c>
      <c r="CH37" s="57">
        <v>0</v>
      </c>
      <c r="CI37" s="57">
        <v>0</v>
      </c>
      <c r="CJ37" s="57">
        <v>0</v>
      </c>
      <c r="CK37" s="57">
        <v>0</v>
      </c>
      <c r="CL37" s="57">
        <v>0</v>
      </c>
      <c r="CM37" s="57">
        <v>0</v>
      </c>
      <c r="CN37" s="57">
        <v>0</v>
      </c>
      <c r="CO37" s="57">
        <v>0</v>
      </c>
      <c r="CP37" s="57">
        <v>0</v>
      </c>
      <c r="CQ37" s="57">
        <v>0</v>
      </c>
      <c r="CR37" s="57">
        <v>0</v>
      </c>
      <c r="CS37" s="57">
        <v>0</v>
      </c>
      <c r="CT37" s="57">
        <v>0</v>
      </c>
      <c r="CU37" s="57">
        <v>0</v>
      </c>
      <c r="CV37" s="57">
        <v>0</v>
      </c>
      <c r="CW37" s="57">
        <v>0</v>
      </c>
      <c r="CX37" s="57">
        <v>0</v>
      </c>
      <c r="CY37" s="57">
        <v>0</v>
      </c>
      <c r="CZ37" s="57">
        <v>0</v>
      </c>
      <c r="DA37" s="57">
        <v>0</v>
      </c>
      <c r="DB37" s="59">
        <f t="shared" si="0"/>
        <v>0</v>
      </c>
    </row>
    <row r="38" spans="4:106" ht="15.75">
      <c r="D38" s="56">
        <v>-14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39">
        <v>0</v>
      </c>
      <c r="AS38" s="39">
        <v>0</v>
      </c>
      <c r="AT38" s="39">
        <v>0</v>
      </c>
      <c r="AU38" s="91">
        <v>0</v>
      </c>
      <c r="AV38" s="91">
        <v>0</v>
      </c>
      <c r="AW38" s="91">
        <v>0</v>
      </c>
      <c r="AX38" s="91">
        <v>0</v>
      </c>
      <c r="AY38" s="39">
        <v>0</v>
      </c>
      <c r="AZ38" s="39">
        <v>0</v>
      </c>
      <c r="BA38" s="39">
        <v>0</v>
      </c>
      <c r="BB38" s="39">
        <v>0</v>
      </c>
      <c r="BC38" s="37">
        <v>0</v>
      </c>
      <c r="BD38" s="39">
        <v>0</v>
      </c>
      <c r="BE38" s="39">
        <v>0</v>
      </c>
      <c r="BF38" s="39">
        <v>0</v>
      </c>
      <c r="BG38" s="39">
        <v>0</v>
      </c>
      <c r="BH38" s="91">
        <v>0</v>
      </c>
      <c r="BI38" s="91">
        <v>0</v>
      </c>
      <c r="BJ38" s="91">
        <v>0</v>
      </c>
      <c r="BK38" s="91">
        <v>0</v>
      </c>
      <c r="BL38" s="39">
        <v>0</v>
      </c>
      <c r="BM38" s="39">
        <v>0</v>
      </c>
      <c r="BN38" s="39">
        <v>0</v>
      </c>
      <c r="BO38" s="57">
        <v>0</v>
      </c>
      <c r="BP38" s="57">
        <v>0</v>
      </c>
      <c r="BQ38" s="57">
        <v>0</v>
      </c>
      <c r="BR38" s="57">
        <v>0</v>
      </c>
      <c r="BS38" s="57">
        <v>0</v>
      </c>
      <c r="BT38" s="57">
        <v>0</v>
      </c>
      <c r="BU38" s="57">
        <v>0</v>
      </c>
      <c r="BV38" s="57">
        <v>0</v>
      </c>
      <c r="BW38" s="57">
        <v>0</v>
      </c>
      <c r="BX38" s="57">
        <v>0</v>
      </c>
      <c r="BY38" s="57">
        <v>0</v>
      </c>
      <c r="BZ38" s="57">
        <v>0</v>
      </c>
      <c r="CA38" s="57">
        <v>0</v>
      </c>
      <c r="CB38" s="57">
        <v>0</v>
      </c>
      <c r="CC38" s="57">
        <v>0</v>
      </c>
      <c r="CD38" s="57">
        <v>0</v>
      </c>
      <c r="CE38" s="57">
        <v>0</v>
      </c>
      <c r="CF38" s="57">
        <v>0</v>
      </c>
      <c r="CG38" s="57">
        <v>0</v>
      </c>
      <c r="CH38" s="57">
        <v>0</v>
      </c>
      <c r="CI38" s="57">
        <v>0</v>
      </c>
      <c r="CJ38" s="57">
        <v>0</v>
      </c>
      <c r="CK38" s="57">
        <v>0</v>
      </c>
      <c r="CL38" s="57">
        <v>0</v>
      </c>
      <c r="CM38" s="57">
        <v>0</v>
      </c>
      <c r="CN38" s="57">
        <v>0</v>
      </c>
      <c r="CO38" s="57">
        <v>0</v>
      </c>
      <c r="CP38" s="57">
        <v>0</v>
      </c>
      <c r="CQ38" s="57">
        <v>0</v>
      </c>
      <c r="CR38" s="57">
        <v>0</v>
      </c>
      <c r="CS38" s="57">
        <v>0</v>
      </c>
      <c r="CT38" s="57">
        <v>0</v>
      </c>
      <c r="CU38" s="57">
        <v>0</v>
      </c>
      <c r="CV38" s="57">
        <v>0</v>
      </c>
      <c r="CW38" s="57">
        <v>0</v>
      </c>
      <c r="CX38" s="57">
        <v>0</v>
      </c>
      <c r="CY38" s="57">
        <v>0</v>
      </c>
      <c r="CZ38" s="57">
        <v>0</v>
      </c>
      <c r="DA38" s="57">
        <v>0</v>
      </c>
      <c r="DB38" s="59">
        <f t="shared" si="0"/>
        <v>0</v>
      </c>
    </row>
    <row r="39" spans="4:106" ht="15.75">
      <c r="D39" s="56">
        <v>-15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0</v>
      </c>
      <c r="AR39" s="39">
        <v>0</v>
      </c>
      <c r="AS39" s="39">
        <v>0</v>
      </c>
      <c r="AT39" s="39">
        <v>0</v>
      </c>
      <c r="AU39" s="91">
        <v>0</v>
      </c>
      <c r="AV39" s="91">
        <v>0</v>
      </c>
      <c r="AW39" s="91">
        <v>0</v>
      </c>
      <c r="AX39" s="91">
        <v>0</v>
      </c>
      <c r="AY39" s="39">
        <v>0</v>
      </c>
      <c r="AZ39" s="39">
        <v>0</v>
      </c>
      <c r="BA39" s="39">
        <v>0</v>
      </c>
      <c r="BB39" s="39">
        <v>0</v>
      </c>
      <c r="BC39" s="37">
        <v>0</v>
      </c>
      <c r="BD39" s="39">
        <v>0</v>
      </c>
      <c r="BE39" s="39">
        <v>0</v>
      </c>
      <c r="BF39" s="39">
        <v>0</v>
      </c>
      <c r="BG39" s="39">
        <v>0</v>
      </c>
      <c r="BH39" s="91">
        <v>0</v>
      </c>
      <c r="BI39" s="91">
        <v>0</v>
      </c>
      <c r="BJ39" s="91">
        <v>0</v>
      </c>
      <c r="BK39" s="91">
        <v>0</v>
      </c>
      <c r="BL39" s="91">
        <v>0</v>
      </c>
      <c r="BM39" s="39">
        <v>0</v>
      </c>
      <c r="BN39" s="39">
        <v>0</v>
      </c>
      <c r="BO39" s="57">
        <v>0</v>
      </c>
      <c r="BP39" s="57">
        <v>0</v>
      </c>
      <c r="BQ39" s="57">
        <v>0</v>
      </c>
      <c r="BR39" s="57">
        <v>0</v>
      </c>
      <c r="BS39" s="57">
        <v>0</v>
      </c>
      <c r="BT39" s="57">
        <v>0</v>
      </c>
      <c r="BU39" s="57">
        <v>0</v>
      </c>
      <c r="BV39" s="57">
        <v>0</v>
      </c>
      <c r="BW39" s="57">
        <v>0</v>
      </c>
      <c r="BX39" s="57">
        <v>0</v>
      </c>
      <c r="BY39" s="57">
        <v>0</v>
      </c>
      <c r="BZ39" s="57">
        <v>0</v>
      </c>
      <c r="CA39" s="57">
        <v>0</v>
      </c>
      <c r="CB39" s="57">
        <v>0</v>
      </c>
      <c r="CC39" s="57">
        <v>0</v>
      </c>
      <c r="CD39" s="57">
        <v>0</v>
      </c>
      <c r="CE39" s="57">
        <v>0</v>
      </c>
      <c r="CF39" s="57">
        <v>0</v>
      </c>
      <c r="CG39" s="57">
        <v>0</v>
      </c>
      <c r="CH39" s="57">
        <v>0</v>
      </c>
      <c r="CI39" s="57">
        <v>0</v>
      </c>
      <c r="CJ39" s="57">
        <v>0</v>
      </c>
      <c r="CK39" s="57">
        <v>0</v>
      </c>
      <c r="CL39" s="57">
        <v>0</v>
      </c>
      <c r="CM39" s="57">
        <v>0</v>
      </c>
      <c r="CN39" s="57">
        <v>0</v>
      </c>
      <c r="CO39" s="57">
        <v>0</v>
      </c>
      <c r="CP39" s="57">
        <v>0</v>
      </c>
      <c r="CQ39" s="57">
        <v>0</v>
      </c>
      <c r="CR39" s="57">
        <v>0</v>
      </c>
      <c r="CS39" s="57">
        <v>0</v>
      </c>
      <c r="CT39" s="57">
        <v>0</v>
      </c>
      <c r="CU39" s="57">
        <v>0</v>
      </c>
      <c r="CV39" s="57">
        <v>0</v>
      </c>
      <c r="CW39" s="57">
        <v>0</v>
      </c>
      <c r="CX39" s="57">
        <v>0</v>
      </c>
      <c r="CY39" s="57">
        <v>0</v>
      </c>
      <c r="CZ39" s="57">
        <v>0</v>
      </c>
      <c r="DA39" s="57">
        <v>0</v>
      </c>
      <c r="DB39" s="59">
        <f t="shared" si="0"/>
        <v>0</v>
      </c>
    </row>
    <row r="40" spans="4:106" ht="15.75">
      <c r="D40" s="56">
        <v>-16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7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57">
        <v>0</v>
      </c>
      <c r="BP40" s="57">
        <v>0</v>
      </c>
      <c r="BQ40" s="57">
        <v>0</v>
      </c>
      <c r="BR40" s="57">
        <v>0</v>
      </c>
      <c r="BS40" s="57">
        <v>0</v>
      </c>
      <c r="BT40" s="57">
        <v>0</v>
      </c>
      <c r="BU40" s="57">
        <v>0</v>
      </c>
      <c r="BV40" s="57">
        <v>0</v>
      </c>
      <c r="BW40" s="57">
        <v>0</v>
      </c>
      <c r="BX40" s="57">
        <v>0</v>
      </c>
      <c r="BY40" s="57">
        <v>0</v>
      </c>
      <c r="BZ40" s="57">
        <v>0</v>
      </c>
      <c r="CA40" s="57">
        <v>0</v>
      </c>
      <c r="CB40" s="57">
        <v>0</v>
      </c>
      <c r="CC40" s="57">
        <v>0</v>
      </c>
      <c r="CD40" s="57">
        <v>0</v>
      </c>
      <c r="CE40" s="57">
        <v>0</v>
      </c>
      <c r="CF40" s="57">
        <v>0</v>
      </c>
      <c r="CG40" s="57">
        <v>0</v>
      </c>
      <c r="CH40" s="57">
        <v>0</v>
      </c>
      <c r="CI40" s="57">
        <v>0</v>
      </c>
      <c r="CJ40" s="57">
        <v>0</v>
      </c>
      <c r="CK40" s="57">
        <v>0</v>
      </c>
      <c r="CL40" s="57">
        <v>0</v>
      </c>
      <c r="CM40" s="57">
        <v>0</v>
      </c>
      <c r="CN40" s="57">
        <v>0</v>
      </c>
      <c r="CO40" s="57">
        <v>0</v>
      </c>
      <c r="CP40" s="57">
        <v>0</v>
      </c>
      <c r="CQ40" s="57">
        <v>0</v>
      </c>
      <c r="CR40" s="57">
        <v>0</v>
      </c>
      <c r="CS40" s="57">
        <v>0</v>
      </c>
      <c r="CT40" s="57">
        <v>0</v>
      </c>
      <c r="CU40" s="57">
        <v>0</v>
      </c>
      <c r="CV40" s="57">
        <v>0</v>
      </c>
      <c r="CW40" s="57">
        <v>0</v>
      </c>
      <c r="CX40" s="57">
        <v>0</v>
      </c>
      <c r="CY40" s="57">
        <v>0</v>
      </c>
      <c r="CZ40" s="57">
        <v>0</v>
      </c>
      <c r="DA40" s="57">
        <v>0</v>
      </c>
      <c r="DB40" s="59">
        <f t="shared" si="0"/>
        <v>0</v>
      </c>
    </row>
    <row r="41" spans="4:106" ht="15.75">
      <c r="D41" s="56">
        <v>-17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  <c r="AP41" s="57">
        <v>0</v>
      </c>
      <c r="AQ41" s="57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7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57">
        <v>0</v>
      </c>
      <c r="BP41" s="57">
        <v>0</v>
      </c>
      <c r="BQ41" s="57">
        <v>0</v>
      </c>
      <c r="BR41" s="57">
        <v>0</v>
      </c>
      <c r="BS41" s="57">
        <v>0</v>
      </c>
      <c r="BT41" s="57">
        <v>0</v>
      </c>
      <c r="BU41" s="57">
        <v>0</v>
      </c>
      <c r="BV41" s="57">
        <v>0</v>
      </c>
      <c r="BW41" s="57">
        <v>0</v>
      </c>
      <c r="BX41" s="57">
        <v>0</v>
      </c>
      <c r="BY41" s="57">
        <v>0</v>
      </c>
      <c r="BZ41" s="57">
        <v>0</v>
      </c>
      <c r="CA41" s="57">
        <v>0</v>
      </c>
      <c r="CB41" s="57">
        <v>0</v>
      </c>
      <c r="CC41" s="57">
        <v>0</v>
      </c>
      <c r="CD41" s="57">
        <v>0</v>
      </c>
      <c r="CE41" s="57">
        <v>0</v>
      </c>
      <c r="CF41" s="57">
        <v>0</v>
      </c>
      <c r="CG41" s="57">
        <v>0</v>
      </c>
      <c r="CH41" s="57">
        <v>0</v>
      </c>
      <c r="CI41" s="57">
        <v>0</v>
      </c>
      <c r="CJ41" s="57">
        <v>0</v>
      </c>
      <c r="CK41" s="57">
        <v>0</v>
      </c>
      <c r="CL41" s="57">
        <v>0</v>
      </c>
      <c r="CM41" s="57">
        <v>0</v>
      </c>
      <c r="CN41" s="57">
        <v>0</v>
      </c>
      <c r="CO41" s="57">
        <v>0</v>
      </c>
      <c r="CP41" s="57">
        <v>0</v>
      </c>
      <c r="CQ41" s="57">
        <v>0</v>
      </c>
      <c r="CR41" s="57">
        <v>0</v>
      </c>
      <c r="CS41" s="57">
        <v>0</v>
      </c>
      <c r="CT41" s="57">
        <v>0</v>
      </c>
      <c r="CU41" s="57">
        <v>0</v>
      </c>
      <c r="CV41" s="57">
        <v>0</v>
      </c>
      <c r="CW41" s="57">
        <v>0</v>
      </c>
      <c r="CX41" s="57">
        <v>0</v>
      </c>
      <c r="CY41" s="57">
        <v>0</v>
      </c>
      <c r="CZ41" s="57">
        <v>0</v>
      </c>
      <c r="DA41" s="57">
        <v>0</v>
      </c>
      <c r="DB41" s="59">
        <f t="shared" si="0"/>
        <v>0</v>
      </c>
    </row>
    <row r="42" spans="4:106" ht="15.75">
      <c r="D42" s="56">
        <v>-18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7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57">
        <v>0</v>
      </c>
      <c r="BP42" s="57">
        <v>0</v>
      </c>
      <c r="BQ42" s="57">
        <v>0</v>
      </c>
      <c r="BR42" s="57">
        <v>0</v>
      </c>
      <c r="BS42" s="57">
        <v>0</v>
      </c>
      <c r="BT42" s="57">
        <v>0</v>
      </c>
      <c r="BU42" s="57">
        <v>0</v>
      </c>
      <c r="BV42" s="57">
        <v>0</v>
      </c>
      <c r="BW42" s="57">
        <v>0</v>
      </c>
      <c r="BX42" s="57">
        <v>0</v>
      </c>
      <c r="BY42" s="57">
        <v>0</v>
      </c>
      <c r="BZ42" s="57">
        <v>0</v>
      </c>
      <c r="CA42" s="57">
        <v>0</v>
      </c>
      <c r="CB42" s="57">
        <v>0</v>
      </c>
      <c r="CC42" s="57">
        <v>0</v>
      </c>
      <c r="CD42" s="57">
        <v>0</v>
      </c>
      <c r="CE42" s="57">
        <v>0</v>
      </c>
      <c r="CF42" s="57">
        <v>0</v>
      </c>
      <c r="CG42" s="57">
        <v>0</v>
      </c>
      <c r="CH42" s="57">
        <v>0</v>
      </c>
      <c r="CI42" s="57">
        <v>0</v>
      </c>
      <c r="CJ42" s="57">
        <v>0</v>
      </c>
      <c r="CK42" s="57">
        <v>0</v>
      </c>
      <c r="CL42" s="57">
        <v>0</v>
      </c>
      <c r="CM42" s="57">
        <v>0</v>
      </c>
      <c r="CN42" s="57">
        <v>0</v>
      </c>
      <c r="CO42" s="57">
        <v>0</v>
      </c>
      <c r="CP42" s="57">
        <v>0</v>
      </c>
      <c r="CQ42" s="57">
        <v>0</v>
      </c>
      <c r="CR42" s="57">
        <v>0</v>
      </c>
      <c r="CS42" s="57">
        <v>0</v>
      </c>
      <c r="CT42" s="57">
        <v>0</v>
      </c>
      <c r="CU42" s="57">
        <v>0</v>
      </c>
      <c r="CV42" s="57">
        <v>0</v>
      </c>
      <c r="CW42" s="57">
        <v>0</v>
      </c>
      <c r="CX42" s="57">
        <v>0</v>
      </c>
      <c r="CY42" s="57">
        <v>0</v>
      </c>
      <c r="CZ42" s="57">
        <v>0</v>
      </c>
      <c r="DA42" s="57">
        <v>0</v>
      </c>
      <c r="DB42" s="59">
        <f t="shared" si="0"/>
        <v>0</v>
      </c>
    </row>
    <row r="43" spans="4:106" ht="15.75">
      <c r="D43" s="56">
        <v>-19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7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57">
        <v>0</v>
      </c>
      <c r="BP43" s="57">
        <v>0</v>
      </c>
      <c r="BQ43" s="57">
        <v>0</v>
      </c>
      <c r="BR43" s="57">
        <v>0</v>
      </c>
      <c r="BS43" s="57">
        <v>0</v>
      </c>
      <c r="BT43" s="57">
        <v>0</v>
      </c>
      <c r="BU43" s="57">
        <v>0</v>
      </c>
      <c r="BV43" s="57">
        <v>0</v>
      </c>
      <c r="BW43" s="57">
        <v>0</v>
      </c>
      <c r="BX43" s="57">
        <v>0</v>
      </c>
      <c r="BY43" s="57">
        <v>0</v>
      </c>
      <c r="BZ43" s="57">
        <v>0</v>
      </c>
      <c r="CA43" s="57">
        <v>0</v>
      </c>
      <c r="CB43" s="57">
        <v>0</v>
      </c>
      <c r="CC43" s="57">
        <v>0</v>
      </c>
      <c r="CD43" s="57">
        <v>0</v>
      </c>
      <c r="CE43" s="57">
        <v>0</v>
      </c>
      <c r="CF43" s="57">
        <v>0</v>
      </c>
      <c r="CG43" s="57">
        <v>0</v>
      </c>
      <c r="CH43" s="57">
        <v>0</v>
      </c>
      <c r="CI43" s="57">
        <v>0</v>
      </c>
      <c r="CJ43" s="57">
        <v>0</v>
      </c>
      <c r="CK43" s="57">
        <v>0</v>
      </c>
      <c r="CL43" s="57">
        <v>0</v>
      </c>
      <c r="CM43" s="57">
        <v>0</v>
      </c>
      <c r="CN43" s="57">
        <v>0</v>
      </c>
      <c r="CO43" s="57">
        <v>0</v>
      </c>
      <c r="CP43" s="57">
        <v>0</v>
      </c>
      <c r="CQ43" s="57">
        <v>0</v>
      </c>
      <c r="CR43" s="57">
        <v>0</v>
      </c>
      <c r="CS43" s="57">
        <v>0</v>
      </c>
      <c r="CT43" s="57">
        <v>0</v>
      </c>
      <c r="CU43" s="57">
        <v>0</v>
      </c>
      <c r="CV43" s="57">
        <v>0</v>
      </c>
      <c r="CW43" s="57">
        <v>0</v>
      </c>
      <c r="CX43" s="57">
        <v>0</v>
      </c>
      <c r="CY43" s="57">
        <v>0</v>
      </c>
      <c r="CZ43" s="57">
        <v>0</v>
      </c>
      <c r="DA43" s="57">
        <v>0</v>
      </c>
      <c r="DB43" s="59">
        <f t="shared" si="0"/>
        <v>0</v>
      </c>
    </row>
    <row r="44" spans="4:106" ht="15.75">
      <c r="D44" s="56">
        <v>-20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7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57">
        <v>0</v>
      </c>
      <c r="BP44" s="57">
        <v>0</v>
      </c>
      <c r="BQ44" s="57">
        <v>0</v>
      </c>
      <c r="BR44" s="57">
        <v>0</v>
      </c>
      <c r="BS44" s="57">
        <v>0</v>
      </c>
      <c r="BT44" s="57">
        <v>0</v>
      </c>
      <c r="BU44" s="57">
        <v>0</v>
      </c>
      <c r="BV44" s="57">
        <v>0</v>
      </c>
      <c r="BW44" s="57">
        <v>0</v>
      </c>
      <c r="BX44" s="57">
        <v>0</v>
      </c>
      <c r="BY44" s="57">
        <v>0</v>
      </c>
      <c r="BZ44" s="57">
        <v>0</v>
      </c>
      <c r="CA44" s="57">
        <v>0</v>
      </c>
      <c r="CB44" s="57">
        <v>0</v>
      </c>
      <c r="CC44" s="57">
        <v>0</v>
      </c>
      <c r="CD44" s="57">
        <v>0</v>
      </c>
      <c r="CE44" s="57">
        <v>0</v>
      </c>
      <c r="CF44" s="57">
        <v>0</v>
      </c>
      <c r="CG44" s="57">
        <v>0</v>
      </c>
      <c r="CH44" s="57">
        <v>0</v>
      </c>
      <c r="CI44" s="57">
        <v>0</v>
      </c>
      <c r="CJ44" s="57">
        <v>0</v>
      </c>
      <c r="CK44" s="57">
        <v>0</v>
      </c>
      <c r="CL44" s="57">
        <v>0</v>
      </c>
      <c r="CM44" s="57">
        <v>0</v>
      </c>
      <c r="CN44" s="57">
        <v>0</v>
      </c>
      <c r="CO44" s="57">
        <v>0</v>
      </c>
      <c r="CP44" s="57">
        <v>0</v>
      </c>
      <c r="CQ44" s="57">
        <v>0</v>
      </c>
      <c r="CR44" s="57">
        <v>0</v>
      </c>
      <c r="CS44" s="57">
        <v>0</v>
      </c>
      <c r="CT44" s="57">
        <v>0</v>
      </c>
      <c r="CU44" s="57">
        <v>0</v>
      </c>
      <c r="CV44" s="57">
        <v>0</v>
      </c>
      <c r="CW44" s="57">
        <v>0</v>
      </c>
      <c r="CX44" s="57">
        <v>0</v>
      </c>
      <c r="CY44" s="57">
        <v>0</v>
      </c>
      <c r="CZ44" s="57">
        <v>0</v>
      </c>
      <c r="DA44" s="57">
        <v>0</v>
      </c>
      <c r="DB44" s="59">
        <f t="shared" si="0"/>
        <v>0</v>
      </c>
    </row>
    <row r="45" spans="4:106" ht="15.75"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81"/>
      <c r="AS45" s="81"/>
      <c r="AT45" s="81"/>
      <c r="AU45" s="81"/>
      <c r="AV45" s="81"/>
      <c r="AW45" s="81"/>
      <c r="BD45" s="81"/>
      <c r="BF45" s="81"/>
      <c r="BG45" s="81"/>
      <c r="BH45" s="81"/>
      <c r="BI45" s="81"/>
      <c r="BJ45" s="81"/>
      <c r="BK45" s="81"/>
      <c r="BL45" s="81"/>
      <c r="BM45" s="81"/>
      <c r="BN45" s="81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50"/>
    </row>
  </sheetData>
  <sheetProtection password="CE23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FD45"/>
  <sheetViews>
    <sheetView zoomScalePageLayoutView="0" workbookViewId="0" topLeftCell="A2">
      <selection activeCell="B22" sqref="B22"/>
    </sheetView>
  </sheetViews>
  <sheetFormatPr defaultColWidth="9.00390625" defaultRowHeight="15.75"/>
  <cols>
    <col min="1" max="1" width="44.875" style="0" bestFit="1" customWidth="1"/>
    <col min="2" max="2" width="6.875" style="4" bestFit="1" customWidth="1"/>
    <col min="3" max="3" width="3.375" style="3" customWidth="1"/>
    <col min="4" max="4" width="3.125" style="9" bestFit="1" customWidth="1"/>
    <col min="5" max="45" width="4.00390625" style="5" bestFit="1" customWidth="1"/>
    <col min="46" max="47" width="2.875" style="5" bestFit="1" customWidth="1"/>
    <col min="48" max="62" width="3.875" style="5" bestFit="1" customWidth="1"/>
    <col min="63" max="64" width="2.875" style="5" bestFit="1" customWidth="1"/>
    <col min="65" max="65" width="3.375" style="5" bestFit="1" customWidth="1"/>
    <col min="66" max="66" width="3.625" style="5" bestFit="1" customWidth="1"/>
    <col min="67" max="105" width="3.625" style="5" customWidth="1"/>
    <col min="106" max="106" width="5.25390625" style="5" bestFit="1" customWidth="1"/>
    <col min="107" max="139" width="2.625" style="0" customWidth="1"/>
  </cols>
  <sheetData>
    <row r="1" spans="2:106" ht="15.75">
      <c r="B1" s="2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9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50"/>
    </row>
    <row r="2" spans="4:106" ht="15.75">
      <c r="D2" s="51" t="s">
        <v>0</v>
      </c>
      <c r="BC2" s="52"/>
      <c r="DB2" s="50"/>
    </row>
    <row r="3" spans="1:160" ht="15.75">
      <c r="A3" s="6"/>
      <c r="B3" s="7"/>
      <c r="C3" s="8" t="s">
        <v>2</v>
      </c>
      <c r="D3" s="53"/>
      <c r="E3" s="54">
        <v>-50</v>
      </c>
      <c r="F3" s="54">
        <v>-49</v>
      </c>
      <c r="G3" s="54">
        <v>-48</v>
      </c>
      <c r="H3" s="54">
        <v>-47</v>
      </c>
      <c r="I3" s="54">
        <v>-46</v>
      </c>
      <c r="J3" s="54">
        <v>-45</v>
      </c>
      <c r="K3" s="54">
        <v>-44</v>
      </c>
      <c r="L3" s="54">
        <v>-43</v>
      </c>
      <c r="M3" s="54">
        <v>-42</v>
      </c>
      <c r="N3" s="54">
        <v>-41</v>
      </c>
      <c r="O3" s="54">
        <v>-40</v>
      </c>
      <c r="P3" s="54">
        <v>-39</v>
      </c>
      <c r="Q3" s="54">
        <v>-38</v>
      </c>
      <c r="R3" s="54">
        <v>-37</v>
      </c>
      <c r="S3" s="54">
        <v>-36</v>
      </c>
      <c r="T3" s="54">
        <v>-35</v>
      </c>
      <c r="U3" s="54">
        <v>-34</v>
      </c>
      <c r="V3" s="54">
        <v>-33</v>
      </c>
      <c r="W3" s="54">
        <v>-32</v>
      </c>
      <c r="X3" s="54">
        <v>-31</v>
      </c>
      <c r="Y3" s="54">
        <v>-30</v>
      </c>
      <c r="Z3" s="54">
        <v>-29</v>
      </c>
      <c r="AA3" s="54">
        <v>-28</v>
      </c>
      <c r="AB3" s="54">
        <v>-27</v>
      </c>
      <c r="AC3" s="54">
        <v>-26</v>
      </c>
      <c r="AD3" s="54">
        <v>-25</v>
      </c>
      <c r="AE3" s="54">
        <v>-24</v>
      </c>
      <c r="AF3" s="54">
        <v>-23</v>
      </c>
      <c r="AG3" s="54">
        <v>-22</v>
      </c>
      <c r="AH3" s="54">
        <v>-21</v>
      </c>
      <c r="AI3" s="54">
        <v>-20</v>
      </c>
      <c r="AJ3" s="54">
        <v>-19</v>
      </c>
      <c r="AK3" s="54">
        <v>-18</v>
      </c>
      <c r="AL3" s="54">
        <v>-17</v>
      </c>
      <c r="AM3" s="54">
        <v>-16</v>
      </c>
      <c r="AN3" s="54">
        <v>-15</v>
      </c>
      <c r="AO3" s="54">
        <v>-14</v>
      </c>
      <c r="AP3" s="54">
        <v>-13</v>
      </c>
      <c r="AQ3" s="54">
        <v>-12</v>
      </c>
      <c r="AR3" s="54">
        <v>-11</v>
      </c>
      <c r="AS3" s="54">
        <v>-10</v>
      </c>
      <c r="AT3" s="54">
        <v>-9</v>
      </c>
      <c r="AU3" s="54">
        <v>-8</v>
      </c>
      <c r="AV3" s="54">
        <v>-7</v>
      </c>
      <c r="AW3" s="54">
        <v>-6</v>
      </c>
      <c r="AX3" s="54">
        <v>-5</v>
      </c>
      <c r="AY3" s="54">
        <v>-4</v>
      </c>
      <c r="AZ3" s="54">
        <v>-3</v>
      </c>
      <c r="BA3" s="54">
        <v>-2</v>
      </c>
      <c r="BB3" s="54">
        <v>-1</v>
      </c>
      <c r="BC3" s="55">
        <v>0</v>
      </c>
      <c r="BD3" s="54">
        <v>1</v>
      </c>
      <c r="BE3" s="54">
        <v>2</v>
      </c>
      <c r="BF3" s="54">
        <v>3</v>
      </c>
      <c r="BG3" s="54">
        <v>4</v>
      </c>
      <c r="BH3" s="54">
        <v>5</v>
      </c>
      <c r="BI3" s="54">
        <v>6</v>
      </c>
      <c r="BJ3" s="54">
        <v>7</v>
      </c>
      <c r="BK3" s="54">
        <v>8</v>
      </c>
      <c r="BL3" s="54">
        <v>9</v>
      </c>
      <c r="BM3" s="54">
        <v>10</v>
      </c>
      <c r="BN3" s="54">
        <v>11</v>
      </c>
      <c r="BO3" s="54">
        <v>12</v>
      </c>
      <c r="BP3" s="54">
        <v>13</v>
      </c>
      <c r="BQ3" s="54">
        <v>14</v>
      </c>
      <c r="BR3" s="54">
        <v>15</v>
      </c>
      <c r="BS3" s="54">
        <v>16</v>
      </c>
      <c r="BT3" s="54">
        <v>17</v>
      </c>
      <c r="BU3" s="54">
        <v>18</v>
      </c>
      <c r="BV3" s="54">
        <v>19</v>
      </c>
      <c r="BW3" s="54">
        <v>20</v>
      </c>
      <c r="BX3" s="54">
        <v>21</v>
      </c>
      <c r="BY3" s="54">
        <v>22</v>
      </c>
      <c r="BZ3" s="54">
        <v>23</v>
      </c>
      <c r="CA3" s="54">
        <v>24</v>
      </c>
      <c r="CB3" s="54">
        <v>25</v>
      </c>
      <c r="CC3" s="54">
        <v>26</v>
      </c>
      <c r="CD3" s="54">
        <v>27</v>
      </c>
      <c r="CE3" s="54">
        <v>28</v>
      </c>
      <c r="CF3" s="54">
        <v>29</v>
      </c>
      <c r="CG3" s="54">
        <v>30</v>
      </c>
      <c r="CH3" s="54">
        <v>31</v>
      </c>
      <c r="CI3" s="54">
        <v>32</v>
      </c>
      <c r="CJ3" s="54">
        <v>33</v>
      </c>
      <c r="CK3" s="54">
        <v>34</v>
      </c>
      <c r="CL3" s="54">
        <v>35</v>
      </c>
      <c r="CM3" s="54">
        <v>36</v>
      </c>
      <c r="CN3" s="54">
        <v>37</v>
      </c>
      <c r="CO3" s="54">
        <v>38</v>
      </c>
      <c r="CP3" s="54">
        <v>39</v>
      </c>
      <c r="CQ3" s="54">
        <v>40</v>
      </c>
      <c r="CR3" s="54">
        <v>41</v>
      </c>
      <c r="CS3" s="54">
        <v>42</v>
      </c>
      <c r="CT3" s="54">
        <v>43</v>
      </c>
      <c r="CU3" s="54">
        <v>44</v>
      </c>
      <c r="CV3" s="54">
        <v>45</v>
      </c>
      <c r="CW3" s="54">
        <v>46</v>
      </c>
      <c r="CX3" s="54">
        <v>47</v>
      </c>
      <c r="CY3" s="54">
        <v>48</v>
      </c>
      <c r="CZ3" s="54">
        <v>49</v>
      </c>
      <c r="DA3" s="54">
        <v>50</v>
      </c>
      <c r="DB3" s="50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06" ht="15.75">
      <c r="A4" s="6"/>
      <c r="B4" s="7"/>
      <c r="D4" s="56">
        <v>20</v>
      </c>
      <c r="E4" s="57">
        <v>0</v>
      </c>
      <c r="F4" s="57">
        <v>0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0</v>
      </c>
      <c r="V4" s="57">
        <v>0</v>
      </c>
      <c r="W4" s="57">
        <v>0</v>
      </c>
      <c r="X4" s="57">
        <v>0</v>
      </c>
      <c r="Y4" s="57">
        <v>0</v>
      </c>
      <c r="Z4" s="57">
        <v>0</v>
      </c>
      <c r="AA4" s="57">
        <v>0</v>
      </c>
      <c r="AB4" s="57">
        <v>0</v>
      </c>
      <c r="AC4" s="57">
        <v>0</v>
      </c>
      <c r="AD4" s="57">
        <v>0</v>
      </c>
      <c r="AE4" s="57">
        <v>0</v>
      </c>
      <c r="AF4" s="57">
        <v>0</v>
      </c>
      <c r="AG4" s="57">
        <v>0</v>
      </c>
      <c r="AH4" s="57">
        <v>0</v>
      </c>
      <c r="AI4" s="57">
        <v>0</v>
      </c>
      <c r="AJ4" s="57">
        <v>0</v>
      </c>
      <c r="AK4" s="57">
        <v>0</v>
      </c>
      <c r="AL4" s="57">
        <v>0</v>
      </c>
      <c r="AM4" s="57">
        <v>0</v>
      </c>
      <c r="AN4" s="57">
        <v>0</v>
      </c>
      <c r="AO4" s="57">
        <v>0</v>
      </c>
      <c r="AP4" s="57">
        <v>0</v>
      </c>
      <c r="AQ4" s="57">
        <v>0</v>
      </c>
      <c r="AR4" s="57">
        <v>0</v>
      </c>
      <c r="AS4" s="57">
        <v>0</v>
      </c>
      <c r="AT4" s="57">
        <v>0</v>
      </c>
      <c r="AU4" s="57">
        <v>0</v>
      </c>
      <c r="AV4" s="57">
        <v>0</v>
      </c>
      <c r="AW4" s="57">
        <v>0</v>
      </c>
      <c r="AX4" s="57">
        <v>0</v>
      </c>
      <c r="AY4" s="57">
        <v>0</v>
      </c>
      <c r="AZ4" s="57">
        <v>0</v>
      </c>
      <c r="BA4" s="57">
        <v>0</v>
      </c>
      <c r="BB4" s="57">
        <v>0</v>
      </c>
      <c r="BC4" s="58">
        <v>0</v>
      </c>
      <c r="BD4" s="57">
        <v>0</v>
      </c>
      <c r="BE4" s="57">
        <v>0</v>
      </c>
      <c r="BF4" s="57">
        <v>0</v>
      </c>
      <c r="BG4" s="57">
        <v>0</v>
      </c>
      <c r="BH4" s="57">
        <v>0</v>
      </c>
      <c r="BI4" s="57">
        <v>0</v>
      </c>
      <c r="BJ4" s="57">
        <v>0</v>
      </c>
      <c r="BK4" s="57">
        <v>0</v>
      </c>
      <c r="BL4" s="57">
        <v>0</v>
      </c>
      <c r="BM4" s="57">
        <v>0</v>
      </c>
      <c r="BN4" s="57">
        <v>0</v>
      </c>
      <c r="BO4" s="57">
        <v>0</v>
      </c>
      <c r="BP4" s="57">
        <v>0</v>
      </c>
      <c r="BQ4" s="57">
        <v>0</v>
      </c>
      <c r="BR4" s="57">
        <v>0</v>
      </c>
      <c r="BS4" s="57">
        <v>0</v>
      </c>
      <c r="BT4" s="57">
        <v>0</v>
      </c>
      <c r="BU4" s="57">
        <v>0</v>
      </c>
      <c r="BV4" s="57">
        <v>0</v>
      </c>
      <c r="BW4" s="57">
        <v>0</v>
      </c>
      <c r="BX4" s="57">
        <v>0</v>
      </c>
      <c r="BY4" s="57">
        <v>0</v>
      </c>
      <c r="BZ4" s="57">
        <v>0</v>
      </c>
      <c r="CA4" s="57">
        <v>0</v>
      </c>
      <c r="CB4" s="57">
        <v>0</v>
      </c>
      <c r="CC4" s="57">
        <v>0</v>
      </c>
      <c r="CD4" s="57">
        <v>0</v>
      </c>
      <c r="CE4" s="57">
        <v>0</v>
      </c>
      <c r="CF4" s="57">
        <v>0</v>
      </c>
      <c r="CG4" s="57">
        <v>0</v>
      </c>
      <c r="CH4" s="57">
        <v>0</v>
      </c>
      <c r="CI4" s="57">
        <v>0</v>
      </c>
      <c r="CJ4" s="57">
        <v>0</v>
      </c>
      <c r="CK4" s="57">
        <v>0</v>
      </c>
      <c r="CL4" s="57">
        <v>0</v>
      </c>
      <c r="CM4" s="57">
        <v>0</v>
      </c>
      <c r="CN4" s="57">
        <v>0</v>
      </c>
      <c r="CO4" s="57">
        <v>0</v>
      </c>
      <c r="CP4" s="57">
        <v>0</v>
      </c>
      <c r="CQ4" s="57">
        <v>0</v>
      </c>
      <c r="CR4" s="57">
        <v>0</v>
      </c>
      <c r="CS4" s="57">
        <v>0</v>
      </c>
      <c r="CT4" s="57">
        <v>0</v>
      </c>
      <c r="CU4" s="57">
        <v>0</v>
      </c>
      <c r="CV4" s="57">
        <v>0</v>
      </c>
      <c r="CW4" s="57">
        <v>0</v>
      </c>
      <c r="CX4" s="57">
        <v>0</v>
      </c>
      <c r="CY4" s="57">
        <v>0</v>
      </c>
      <c r="CZ4" s="57">
        <v>0</v>
      </c>
      <c r="DA4" s="57">
        <v>0</v>
      </c>
      <c r="DB4" s="59">
        <f aca="true" t="shared" si="0" ref="DB4:DB44">((SUM(E4:DA4))*($B$8^2))*(1000/(9.81*10000))</f>
        <v>0</v>
      </c>
    </row>
    <row r="5" spans="1:106" ht="15.75">
      <c r="A5" s="6"/>
      <c r="B5" s="7"/>
      <c r="D5" s="56">
        <v>19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0</v>
      </c>
      <c r="V5" s="57">
        <v>0</v>
      </c>
      <c r="W5" s="57">
        <v>0</v>
      </c>
      <c r="X5" s="57">
        <v>0</v>
      </c>
      <c r="Y5" s="57">
        <v>0</v>
      </c>
      <c r="Z5" s="57">
        <v>0</v>
      </c>
      <c r="AA5" s="57">
        <v>0</v>
      </c>
      <c r="AB5" s="57">
        <v>0</v>
      </c>
      <c r="AC5" s="57">
        <v>0</v>
      </c>
      <c r="AD5" s="57">
        <v>0</v>
      </c>
      <c r="AE5" s="57">
        <v>0</v>
      </c>
      <c r="AF5" s="57">
        <v>0</v>
      </c>
      <c r="AG5" s="57">
        <v>0</v>
      </c>
      <c r="AH5" s="57">
        <v>0</v>
      </c>
      <c r="AI5" s="57">
        <v>0</v>
      </c>
      <c r="AJ5" s="57">
        <v>0</v>
      </c>
      <c r="AK5" s="57">
        <v>0</v>
      </c>
      <c r="AL5" s="57">
        <v>0</v>
      </c>
      <c r="AM5" s="57">
        <v>0</v>
      </c>
      <c r="AN5" s="57">
        <v>0</v>
      </c>
      <c r="AO5" s="57">
        <v>0</v>
      </c>
      <c r="AP5" s="57">
        <v>0</v>
      </c>
      <c r="AQ5" s="57">
        <v>0</v>
      </c>
      <c r="AR5" s="57">
        <v>0</v>
      </c>
      <c r="AS5" s="57">
        <v>0</v>
      </c>
      <c r="AT5" s="57">
        <v>0</v>
      </c>
      <c r="AU5" s="57">
        <v>0</v>
      </c>
      <c r="AV5" s="57">
        <v>0</v>
      </c>
      <c r="AW5" s="57">
        <v>0</v>
      </c>
      <c r="AX5" s="57">
        <v>0</v>
      </c>
      <c r="AY5" s="57">
        <v>0</v>
      </c>
      <c r="AZ5" s="57">
        <v>0</v>
      </c>
      <c r="BA5" s="57">
        <v>0</v>
      </c>
      <c r="BB5" s="57">
        <v>0</v>
      </c>
      <c r="BC5" s="58">
        <v>0</v>
      </c>
      <c r="BD5" s="57">
        <v>0</v>
      </c>
      <c r="BE5" s="57">
        <v>0</v>
      </c>
      <c r="BF5" s="57">
        <v>0</v>
      </c>
      <c r="BG5" s="57">
        <v>0</v>
      </c>
      <c r="BH5" s="57">
        <v>0</v>
      </c>
      <c r="BI5" s="57">
        <v>0</v>
      </c>
      <c r="BJ5" s="57">
        <v>0</v>
      </c>
      <c r="BK5" s="57">
        <v>0</v>
      </c>
      <c r="BL5" s="57">
        <v>0</v>
      </c>
      <c r="BM5" s="57">
        <v>0</v>
      </c>
      <c r="BN5" s="57">
        <v>0</v>
      </c>
      <c r="BO5" s="57">
        <v>0</v>
      </c>
      <c r="BP5" s="57">
        <v>0</v>
      </c>
      <c r="BQ5" s="57">
        <v>0</v>
      </c>
      <c r="BR5" s="57">
        <v>0</v>
      </c>
      <c r="BS5" s="57">
        <v>0</v>
      </c>
      <c r="BT5" s="57">
        <v>0</v>
      </c>
      <c r="BU5" s="57">
        <v>0</v>
      </c>
      <c r="BV5" s="57">
        <v>0</v>
      </c>
      <c r="BW5" s="57">
        <v>0</v>
      </c>
      <c r="BX5" s="57">
        <v>0</v>
      </c>
      <c r="BY5" s="57">
        <v>0</v>
      </c>
      <c r="BZ5" s="57">
        <v>0</v>
      </c>
      <c r="CA5" s="57">
        <v>0</v>
      </c>
      <c r="CB5" s="57">
        <v>0</v>
      </c>
      <c r="CC5" s="57">
        <v>0</v>
      </c>
      <c r="CD5" s="57">
        <v>0</v>
      </c>
      <c r="CE5" s="57">
        <v>0</v>
      </c>
      <c r="CF5" s="57">
        <v>0</v>
      </c>
      <c r="CG5" s="57">
        <v>0</v>
      </c>
      <c r="CH5" s="57">
        <v>0</v>
      </c>
      <c r="CI5" s="57">
        <v>0</v>
      </c>
      <c r="CJ5" s="57">
        <v>0</v>
      </c>
      <c r="CK5" s="57">
        <v>0</v>
      </c>
      <c r="CL5" s="57">
        <v>0</v>
      </c>
      <c r="CM5" s="57">
        <v>0</v>
      </c>
      <c r="CN5" s="57">
        <v>0</v>
      </c>
      <c r="CO5" s="57">
        <v>0</v>
      </c>
      <c r="CP5" s="57">
        <v>0</v>
      </c>
      <c r="CQ5" s="57">
        <v>0</v>
      </c>
      <c r="CR5" s="57">
        <v>0</v>
      </c>
      <c r="CS5" s="57">
        <v>0</v>
      </c>
      <c r="CT5" s="57">
        <v>0</v>
      </c>
      <c r="CU5" s="57">
        <v>0</v>
      </c>
      <c r="CV5" s="57">
        <v>0</v>
      </c>
      <c r="CW5" s="57">
        <v>0</v>
      </c>
      <c r="CX5" s="57">
        <v>0</v>
      </c>
      <c r="CY5" s="57">
        <v>0</v>
      </c>
      <c r="CZ5" s="57">
        <v>0</v>
      </c>
      <c r="DA5" s="57">
        <v>0</v>
      </c>
      <c r="DB5" s="59">
        <f t="shared" si="0"/>
        <v>0</v>
      </c>
    </row>
    <row r="6" spans="1:106" ht="15.75">
      <c r="A6" s="6"/>
      <c r="B6" s="7"/>
      <c r="D6" s="56">
        <v>18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0</v>
      </c>
      <c r="W6" s="57">
        <v>0</v>
      </c>
      <c r="X6" s="57">
        <v>0</v>
      </c>
      <c r="Y6" s="57">
        <v>0</v>
      </c>
      <c r="Z6" s="57">
        <v>0</v>
      </c>
      <c r="AA6" s="57">
        <v>0</v>
      </c>
      <c r="AB6" s="57">
        <v>0</v>
      </c>
      <c r="AC6" s="57">
        <v>0</v>
      </c>
      <c r="AD6" s="57">
        <v>0</v>
      </c>
      <c r="AE6" s="57">
        <v>0</v>
      </c>
      <c r="AF6" s="57">
        <v>0</v>
      </c>
      <c r="AG6" s="57">
        <v>0</v>
      </c>
      <c r="AH6" s="57">
        <v>0</v>
      </c>
      <c r="AI6" s="57">
        <v>0</v>
      </c>
      <c r="AJ6" s="57">
        <v>0</v>
      </c>
      <c r="AK6" s="57">
        <v>0</v>
      </c>
      <c r="AL6" s="57">
        <v>0</v>
      </c>
      <c r="AM6" s="57">
        <v>0</v>
      </c>
      <c r="AN6" s="57">
        <v>0</v>
      </c>
      <c r="AO6" s="57">
        <v>0</v>
      </c>
      <c r="AP6" s="57">
        <v>0</v>
      </c>
      <c r="AQ6" s="57">
        <v>0</v>
      </c>
      <c r="AR6" s="57">
        <v>0</v>
      </c>
      <c r="AS6" s="57">
        <v>0</v>
      </c>
      <c r="AT6" s="57">
        <v>0</v>
      </c>
      <c r="AU6" s="57">
        <v>0</v>
      </c>
      <c r="AV6" s="57">
        <v>0</v>
      </c>
      <c r="AW6" s="57">
        <v>0</v>
      </c>
      <c r="AX6" s="57">
        <v>0</v>
      </c>
      <c r="AY6" s="57">
        <v>0</v>
      </c>
      <c r="AZ6" s="57">
        <v>0</v>
      </c>
      <c r="BA6" s="57">
        <v>0</v>
      </c>
      <c r="BB6" s="57">
        <v>0</v>
      </c>
      <c r="BC6" s="58">
        <v>0</v>
      </c>
      <c r="BD6" s="57">
        <v>0</v>
      </c>
      <c r="BE6" s="57">
        <v>0</v>
      </c>
      <c r="BF6" s="57">
        <v>0</v>
      </c>
      <c r="BG6" s="57">
        <v>0</v>
      </c>
      <c r="BH6" s="57">
        <v>0</v>
      </c>
      <c r="BI6" s="57">
        <v>0</v>
      </c>
      <c r="BJ6" s="57">
        <v>0</v>
      </c>
      <c r="BK6" s="57">
        <v>0</v>
      </c>
      <c r="BL6" s="57">
        <v>0</v>
      </c>
      <c r="BM6" s="57">
        <v>0</v>
      </c>
      <c r="BN6" s="57">
        <v>0</v>
      </c>
      <c r="BO6" s="57">
        <v>0</v>
      </c>
      <c r="BP6" s="57">
        <v>0</v>
      </c>
      <c r="BQ6" s="57">
        <v>0</v>
      </c>
      <c r="BR6" s="57">
        <v>0</v>
      </c>
      <c r="BS6" s="57">
        <v>0</v>
      </c>
      <c r="BT6" s="57">
        <v>0</v>
      </c>
      <c r="BU6" s="57">
        <v>0</v>
      </c>
      <c r="BV6" s="57">
        <v>0</v>
      </c>
      <c r="BW6" s="57">
        <v>0</v>
      </c>
      <c r="BX6" s="57">
        <v>0</v>
      </c>
      <c r="BY6" s="57">
        <v>0</v>
      </c>
      <c r="BZ6" s="57">
        <v>0</v>
      </c>
      <c r="CA6" s="57">
        <v>0</v>
      </c>
      <c r="CB6" s="57">
        <v>0</v>
      </c>
      <c r="CC6" s="57">
        <v>0</v>
      </c>
      <c r="CD6" s="57">
        <v>0</v>
      </c>
      <c r="CE6" s="57">
        <v>0</v>
      </c>
      <c r="CF6" s="57">
        <v>0</v>
      </c>
      <c r="CG6" s="57">
        <v>0</v>
      </c>
      <c r="CH6" s="57">
        <v>0</v>
      </c>
      <c r="CI6" s="57">
        <v>0</v>
      </c>
      <c r="CJ6" s="57">
        <v>0</v>
      </c>
      <c r="CK6" s="57">
        <v>0</v>
      </c>
      <c r="CL6" s="57">
        <v>0</v>
      </c>
      <c r="CM6" s="57">
        <v>0</v>
      </c>
      <c r="CN6" s="57">
        <v>0</v>
      </c>
      <c r="CO6" s="57">
        <v>0</v>
      </c>
      <c r="CP6" s="57">
        <v>0</v>
      </c>
      <c r="CQ6" s="57">
        <v>0</v>
      </c>
      <c r="CR6" s="57">
        <v>0</v>
      </c>
      <c r="CS6" s="57">
        <v>0</v>
      </c>
      <c r="CT6" s="57">
        <v>0</v>
      </c>
      <c r="CU6" s="57">
        <v>0</v>
      </c>
      <c r="CV6" s="57">
        <v>0</v>
      </c>
      <c r="CW6" s="57">
        <v>0</v>
      </c>
      <c r="CX6" s="57">
        <v>0</v>
      </c>
      <c r="CY6" s="57">
        <v>0</v>
      </c>
      <c r="CZ6" s="57">
        <v>0</v>
      </c>
      <c r="DA6" s="57">
        <v>0</v>
      </c>
      <c r="DB6" s="59">
        <f t="shared" si="0"/>
        <v>0</v>
      </c>
    </row>
    <row r="7" spans="4:106" ht="15.75">
      <c r="D7" s="56">
        <v>17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0</v>
      </c>
      <c r="AK7" s="57">
        <v>0</v>
      </c>
      <c r="AL7" s="57">
        <v>0</v>
      </c>
      <c r="AM7" s="57">
        <v>0</v>
      </c>
      <c r="AN7" s="57">
        <v>0</v>
      </c>
      <c r="AO7" s="57">
        <v>0</v>
      </c>
      <c r="AP7" s="57">
        <v>0</v>
      </c>
      <c r="AQ7" s="57">
        <v>0</v>
      </c>
      <c r="AR7" s="57">
        <v>0</v>
      </c>
      <c r="AS7" s="57">
        <v>0</v>
      </c>
      <c r="AT7" s="57">
        <v>0</v>
      </c>
      <c r="AU7" s="57">
        <v>0</v>
      </c>
      <c r="AV7" s="57">
        <v>0</v>
      </c>
      <c r="AW7" s="57">
        <v>0</v>
      </c>
      <c r="AX7" s="57">
        <v>0</v>
      </c>
      <c r="AY7" s="57">
        <v>0</v>
      </c>
      <c r="AZ7" s="57">
        <v>0</v>
      </c>
      <c r="BA7" s="57">
        <v>0</v>
      </c>
      <c r="BB7" s="57">
        <v>0</v>
      </c>
      <c r="BC7" s="58">
        <v>0</v>
      </c>
      <c r="BD7" s="57">
        <v>0</v>
      </c>
      <c r="BE7" s="57">
        <v>0</v>
      </c>
      <c r="BF7" s="57">
        <v>0</v>
      </c>
      <c r="BG7" s="57">
        <v>0</v>
      </c>
      <c r="BH7" s="57">
        <v>0</v>
      </c>
      <c r="BI7" s="57">
        <v>0</v>
      </c>
      <c r="BJ7" s="57">
        <v>0</v>
      </c>
      <c r="BK7" s="57">
        <v>0</v>
      </c>
      <c r="BL7" s="57">
        <v>0</v>
      </c>
      <c r="BM7" s="57">
        <v>0</v>
      </c>
      <c r="BN7" s="57">
        <v>0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0</v>
      </c>
      <c r="BW7" s="57">
        <v>0</v>
      </c>
      <c r="BX7" s="57">
        <v>0</v>
      </c>
      <c r="BY7" s="57">
        <v>0</v>
      </c>
      <c r="BZ7" s="57">
        <v>0</v>
      </c>
      <c r="CA7" s="57">
        <v>0</v>
      </c>
      <c r="CB7" s="57">
        <v>0</v>
      </c>
      <c r="CC7" s="57">
        <v>0</v>
      </c>
      <c r="CD7" s="57">
        <v>0</v>
      </c>
      <c r="CE7" s="57">
        <v>0</v>
      </c>
      <c r="CF7" s="57">
        <v>0</v>
      </c>
      <c r="CG7" s="57">
        <v>0</v>
      </c>
      <c r="CH7" s="57">
        <v>0</v>
      </c>
      <c r="CI7" s="57">
        <v>0</v>
      </c>
      <c r="CJ7" s="57">
        <v>0</v>
      </c>
      <c r="CK7" s="57">
        <v>0</v>
      </c>
      <c r="CL7" s="57">
        <v>0</v>
      </c>
      <c r="CM7" s="57">
        <v>0</v>
      </c>
      <c r="CN7" s="57">
        <v>0</v>
      </c>
      <c r="CO7" s="57">
        <v>0</v>
      </c>
      <c r="CP7" s="57">
        <v>0</v>
      </c>
      <c r="CQ7" s="57">
        <v>0</v>
      </c>
      <c r="CR7" s="57">
        <v>0</v>
      </c>
      <c r="CS7" s="57">
        <v>0</v>
      </c>
      <c r="CT7" s="57">
        <v>0</v>
      </c>
      <c r="CU7" s="57">
        <v>0</v>
      </c>
      <c r="CV7" s="57">
        <v>0</v>
      </c>
      <c r="CW7" s="57">
        <v>0</v>
      </c>
      <c r="CX7" s="57">
        <v>0</v>
      </c>
      <c r="CY7" s="57">
        <v>0</v>
      </c>
      <c r="CZ7" s="57">
        <v>0</v>
      </c>
      <c r="DA7" s="57">
        <v>0</v>
      </c>
      <c r="DB7" s="59">
        <f t="shared" si="0"/>
        <v>0</v>
      </c>
    </row>
    <row r="8" spans="1:106" ht="15.75">
      <c r="A8" s="10" t="s">
        <v>3</v>
      </c>
      <c r="B8" s="11">
        <v>4.778</v>
      </c>
      <c r="D8" s="56">
        <v>16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0</v>
      </c>
      <c r="AP8" s="57">
        <v>0</v>
      </c>
      <c r="AQ8" s="57">
        <v>0</v>
      </c>
      <c r="AR8" s="57">
        <v>0</v>
      </c>
      <c r="AS8" s="57">
        <v>0</v>
      </c>
      <c r="AT8" s="57">
        <v>0</v>
      </c>
      <c r="AU8" s="57">
        <v>0</v>
      </c>
      <c r="AV8" s="57">
        <v>0</v>
      </c>
      <c r="AW8" s="57">
        <v>0</v>
      </c>
      <c r="AX8" s="57">
        <v>0</v>
      </c>
      <c r="AY8" s="57">
        <v>0</v>
      </c>
      <c r="AZ8" s="57">
        <v>0</v>
      </c>
      <c r="BA8" s="57">
        <v>0</v>
      </c>
      <c r="BB8" s="57">
        <v>0</v>
      </c>
      <c r="BC8" s="58">
        <v>0</v>
      </c>
      <c r="BD8" s="57">
        <v>0</v>
      </c>
      <c r="BE8" s="57">
        <v>0</v>
      </c>
      <c r="BF8" s="57">
        <v>0</v>
      </c>
      <c r="BG8" s="57">
        <v>0</v>
      </c>
      <c r="BH8" s="57">
        <v>0</v>
      </c>
      <c r="BI8" s="57">
        <v>0</v>
      </c>
      <c r="BJ8" s="57">
        <v>0</v>
      </c>
      <c r="BK8" s="57">
        <v>0</v>
      </c>
      <c r="BL8" s="57">
        <v>0</v>
      </c>
      <c r="BM8" s="57">
        <v>0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7">
        <v>0</v>
      </c>
      <c r="BU8" s="57">
        <v>0</v>
      </c>
      <c r="BV8" s="57">
        <v>0</v>
      </c>
      <c r="BW8" s="57">
        <v>0</v>
      </c>
      <c r="BX8" s="57">
        <v>0</v>
      </c>
      <c r="BY8" s="57">
        <v>0</v>
      </c>
      <c r="BZ8" s="57">
        <v>0</v>
      </c>
      <c r="CA8" s="57">
        <v>0</v>
      </c>
      <c r="CB8" s="57">
        <v>0</v>
      </c>
      <c r="CC8" s="57">
        <v>0</v>
      </c>
      <c r="CD8" s="57">
        <v>0</v>
      </c>
      <c r="CE8" s="57">
        <v>0</v>
      </c>
      <c r="CF8" s="57">
        <v>0</v>
      </c>
      <c r="CG8" s="57">
        <v>0</v>
      </c>
      <c r="CH8" s="57">
        <v>0</v>
      </c>
      <c r="CI8" s="57">
        <v>0</v>
      </c>
      <c r="CJ8" s="57">
        <v>0</v>
      </c>
      <c r="CK8" s="57">
        <v>0</v>
      </c>
      <c r="CL8" s="57">
        <v>0</v>
      </c>
      <c r="CM8" s="57">
        <v>0</v>
      </c>
      <c r="CN8" s="57">
        <v>0</v>
      </c>
      <c r="CO8" s="57">
        <v>0</v>
      </c>
      <c r="CP8" s="57">
        <v>0</v>
      </c>
      <c r="CQ8" s="57">
        <v>0</v>
      </c>
      <c r="CR8" s="57">
        <v>0</v>
      </c>
      <c r="CS8" s="57">
        <v>0</v>
      </c>
      <c r="CT8" s="57">
        <v>0</v>
      </c>
      <c r="CU8" s="57">
        <v>0</v>
      </c>
      <c r="CV8" s="57">
        <v>0</v>
      </c>
      <c r="CW8" s="57">
        <v>0</v>
      </c>
      <c r="CX8" s="57">
        <v>0</v>
      </c>
      <c r="CY8" s="57">
        <v>0</v>
      </c>
      <c r="CZ8" s="57">
        <v>0</v>
      </c>
      <c r="DA8" s="57">
        <v>0</v>
      </c>
      <c r="DB8" s="59">
        <f t="shared" si="0"/>
        <v>0</v>
      </c>
    </row>
    <row r="9" spans="1:106" ht="15.75">
      <c r="A9" s="10"/>
      <c r="B9" s="11"/>
      <c r="D9" s="56">
        <v>15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57">
        <v>0</v>
      </c>
      <c r="AS9" s="57">
        <v>0</v>
      </c>
      <c r="AT9" s="57">
        <v>0</v>
      </c>
      <c r="AU9" s="57">
        <v>0</v>
      </c>
      <c r="AV9" s="57">
        <v>0</v>
      </c>
      <c r="AW9" s="57">
        <v>0</v>
      </c>
      <c r="AX9" s="57">
        <v>0</v>
      </c>
      <c r="AY9" s="57">
        <v>0</v>
      </c>
      <c r="AZ9" s="57">
        <v>0</v>
      </c>
      <c r="BA9" s="57">
        <v>0</v>
      </c>
      <c r="BB9" s="57">
        <v>0</v>
      </c>
      <c r="BC9" s="58">
        <v>0</v>
      </c>
      <c r="BD9" s="57">
        <v>0</v>
      </c>
      <c r="BE9" s="57">
        <v>0</v>
      </c>
      <c r="BF9" s="57">
        <v>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7">
        <v>0</v>
      </c>
      <c r="BQ9" s="57">
        <v>0</v>
      </c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  <c r="BZ9" s="57">
        <v>0</v>
      </c>
      <c r="CA9" s="57">
        <v>0</v>
      </c>
      <c r="CB9" s="57">
        <v>0</v>
      </c>
      <c r="CC9" s="57">
        <v>0</v>
      </c>
      <c r="CD9" s="57">
        <v>0</v>
      </c>
      <c r="CE9" s="57">
        <v>0</v>
      </c>
      <c r="CF9" s="57">
        <v>0</v>
      </c>
      <c r="CG9" s="57">
        <v>0</v>
      </c>
      <c r="CH9" s="57">
        <v>0</v>
      </c>
      <c r="CI9" s="57">
        <v>0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0</v>
      </c>
      <c r="CP9" s="57">
        <v>0</v>
      </c>
      <c r="CQ9" s="57">
        <v>0</v>
      </c>
      <c r="CR9" s="57">
        <v>0</v>
      </c>
      <c r="CS9" s="57">
        <v>0</v>
      </c>
      <c r="CT9" s="57">
        <v>0</v>
      </c>
      <c r="CU9" s="57">
        <v>0</v>
      </c>
      <c r="CV9" s="57">
        <v>0</v>
      </c>
      <c r="CW9" s="57">
        <v>0</v>
      </c>
      <c r="CX9" s="57">
        <v>0</v>
      </c>
      <c r="CY9" s="57">
        <v>0</v>
      </c>
      <c r="CZ9" s="57">
        <v>0</v>
      </c>
      <c r="DA9" s="57">
        <v>0</v>
      </c>
      <c r="DB9" s="59">
        <f t="shared" si="0"/>
        <v>0</v>
      </c>
    </row>
    <row r="10" spans="1:106" ht="15.75">
      <c r="A10" s="10" t="s">
        <v>4</v>
      </c>
      <c r="B10" s="11">
        <v>-12</v>
      </c>
      <c r="D10" s="56">
        <v>14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8">
        <v>0</v>
      </c>
      <c r="BD10" s="57">
        <v>0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0</v>
      </c>
      <c r="BZ10" s="57">
        <v>0</v>
      </c>
      <c r="CA10" s="57">
        <v>0</v>
      </c>
      <c r="CB10" s="57">
        <v>0</v>
      </c>
      <c r="CC10" s="57">
        <v>0</v>
      </c>
      <c r="CD10" s="57">
        <v>0</v>
      </c>
      <c r="CE10" s="57">
        <v>0</v>
      </c>
      <c r="CF10" s="57">
        <v>0</v>
      </c>
      <c r="CG10" s="57">
        <v>0</v>
      </c>
      <c r="CH10" s="57">
        <v>0</v>
      </c>
      <c r="CI10" s="57">
        <v>0</v>
      </c>
      <c r="CJ10" s="57">
        <v>0</v>
      </c>
      <c r="CK10" s="57">
        <v>0</v>
      </c>
      <c r="CL10" s="57">
        <v>0</v>
      </c>
      <c r="CM10" s="57">
        <v>0</v>
      </c>
      <c r="CN10" s="57">
        <v>0</v>
      </c>
      <c r="CO10" s="57">
        <v>0</v>
      </c>
      <c r="CP10" s="57">
        <v>0</v>
      </c>
      <c r="CQ10" s="57">
        <v>0</v>
      </c>
      <c r="CR10" s="57">
        <v>0</v>
      </c>
      <c r="CS10" s="57">
        <v>0</v>
      </c>
      <c r="CT10" s="57">
        <v>0</v>
      </c>
      <c r="CU10" s="57">
        <v>0</v>
      </c>
      <c r="CV10" s="57">
        <v>0</v>
      </c>
      <c r="CW10" s="57">
        <v>0</v>
      </c>
      <c r="CX10" s="57">
        <v>0</v>
      </c>
      <c r="CY10" s="57">
        <v>0</v>
      </c>
      <c r="CZ10" s="57">
        <v>0</v>
      </c>
      <c r="DA10" s="57">
        <v>0</v>
      </c>
      <c r="DB10" s="59">
        <f t="shared" si="0"/>
        <v>0</v>
      </c>
    </row>
    <row r="11" spans="1:106" ht="15.75">
      <c r="A11" s="10" t="s">
        <v>6</v>
      </c>
      <c r="B11" s="11">
        <v>11</v>
      </c>
      <c r="D11" s="56">
        <v>13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8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7">
        <v>0</v>
      </c>
      <c r="CA11" s="57">
        <v>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7">
        <v>0</v>
      </c>
      <c r="CQ11" s="57">
        <v>0</v>
      </c>
      <c r="CR11" s="57">
        <v>0</v>
      </c>
      <c r="CS11" s="57">
        <v>0</v>
      </c>
      <c r="CT11" s="57">
        <v>0</v>
      </c>
      <c r="CU11" s="57">
        <v>0</v>
      </c>
      <c r="CV11" s="57">
        <v>0</v>
      </c>
      <c r="CW11" s="57">
        <v>0</v>
      </c>
      <c r="CX11" s="57">
        <v>0</v>
      </c>
      <c r="CY11" s="57">
        <v>0</v>
      </c>
      <c r="CZ11" s="57">
        <v>0</v>
      </c>
      <c r="DA11" s="57">
        <v>0</v>
      </c>
      <c r="DB11" s="59">
        <f t="shared" si="0"/>
        <v>0</v>
      </c>
    </row>
    <row r="12" spans="1:106" ht="15.75">
      <c r="A12" s="10" t="s">
        <v>8</v>
      </c>
      <c r="B12" s="11">
        <v>12</v>
      </c>
      <c r="D12" s="56">
        <v>12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8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>
        <v>0</v>
      </c>
      <c r="BY12" s="57">
        <v>0</v>
      </c>
      <c r="BZ12" s="57">
        <v>0</v>
      </c>
      <c r="CA12" s="57">
        <v>0</v>
      </c>
      <c r="CB12" s="57">
        <v>0</v>
      </c>
      <c r="CC12" s="57">
        <v>0</v>
      </c>
      <c r="CD12" s="57">
        <v>0</v>
      </c>
      <c r="CE12" s="57">
        <v>0</v>
      </c>
      <c r="CF12" s="57">
        <v>0</v>
      </c>
      <c r="CG12" s="57">
        <v>0</v>
      </c>
      <c r="CH12" s="57">
        <v>0</v>
      </c>
      <c r="CI12" s="57">
        <v>0</v>
      </c>
      <c r="CJ12" s="57">
        <v>0</v>
      </c>
      <c r="CK12" s="57">
        <v>0</v>
      </c>
      <c r="CL12" s="57">
        <v>0</v>
      </c>
      <c r="CM12" s="57">
        <v>0</v>
      </c>
      <c r="CN12" s="57">
        <v>0</v>
      </c>
      <c r="CO12" s="57">
        <v>0</v>
      </c>
      <c r="CP12" s="57">
        <v>0</v>
      </c>
      <c r="CQ12" s="57">
        <v>0</v>
      </c>
      <c r="CR12" s="57">
        <v>0</v>
      </c>
      <c r="CS12" s="57">
        <v>0</v>
      </c>
      <c r="CT12" s="57">
        <v>0</v>
      </c>
      <c r="CU12" s="57">
        <v>0</v>
      </c>
      <c r="CV12" s="57">
        <v>0</v>
      </c>
      <c r="CW12" s="57">
        <v>0</v>
      </c>
      <c r="CX12" s="57">
        <v>0</v>
      </c>
      <c r="CY12" s="57">
        <v>0</v>
      </c>
      <c r="CZ12" s="57">
        <v>0</v>
      </c>
      <c r="DA12" s="57">
        <v>0</v>
      </c>
      <c r="DB12" s="59">
        <f t="shared" si="0"/>
        <v>0</v>
      </c>
    </row>
    <row r="13" spans="1:106" ht="15.75">
      <c r="A13" s="10" t="s">
        <v>10</v>
      </c>
      <c r="B13" s="11">
        <v>-11</v>
      </c>
      <c r="D13" s="56">
        <v>11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39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>
        <v>0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7">
        <v>0</v>
      </c>
      <c r="CA13" s="57">
        <v>0</v>
      </c>
      <c r="CB13" s="57">
        <v>0</v>
      </c>
      <c r="CC13" s="57">
        <v>0</v>
      </c>
      <c r="CD13" s="57">
        <v>0</v>
      </c>
      <c r="CE13" s="57">
        <v>0</v>
      </c>
      <c r="CF13" s="57">
        <v>0</v>
      </c>
      <c r="CG13" s="57">
        <v>0</v>
      </c>
      <c r="CH13" s="57">
        <v>0</v>
      </c>
      <c r="CI13" s="57">
        <v>0</v>
      </c>
      <c r="CJ13" s="57">
        <v>0</v>
      </c>
      <c r="CK13" s="57">
        <v>0</v>
      </c>
      <c r="CL13" s="57">
        <v>0</v>
      </c>
      <c r="CM13" s="57">
        <v>0</v>
      </c>
      <c r="CN13" s="57">
        <v>0</v>
      </c>
      <c r="CO13" s="57">
        <v>0</v>
      </c>
      <c r="CP13" s="57">
        <v>0</v>
      </c>
      <c r="CQ13" s="57">
        <v>0</v>
      </c>
      <c r="CR13" s="57">
        <v>0</v>
      </c>
      <c r="CS13" s="57">
        <v>0</v>
      </c>
      <c r="CT13" s="57">
        <v>0</v>
      </c>
      <c r="CU13" s="57">
        <v>0</v>
      </c>
      <c r="CV13" s="57">
        <v>0</v>
      </c>
      <c r="CW13" s="57">
        <v>0</v>
      </c>
      <c r="CX13" s="57">
        <v>0</v>
      </c>
      <c r="CY13" s="57">
        <v>0</v>
      </c>
      <c r="CZ13" s="57">
        <v>0</v>
      </c>
      <c r="DA13" s="57">
        <v>0</v>
      </c>
      <c r="DB13" s="59">
        <f t="shared" si="0"/>
        <v>0</v>
      </c>
    </row>
    <row r="14" spans="1:160" ht="15.75">
      <c r="A14" s="69"/>
      <c r="B14" s="68"/>
      <c r="C14" s="60"/>
      <c r="D14" s="38">
        <v>10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/>
      <c r="AR14" s="65"/>
      <c r="AS14" s="71"/>
      <c r="AT14" s="71"/>
      <c r="AU14" s="65"/>
      <c r="AV14" s="65"/>
      <c r="AW14" s="65"/>
      <c r="AX14" s="65"/>
      <c r="AY14" s="65"/>
      <c r="AZ14" s="61">
        <v>14.583079346197904</v>
      </c>
      <c r="BA14" s="61"/>
      <c r="BB14" s="61"/>
      <c r="BC14" s="61"/>
      <c r="BD14" s="26"/>
      <c r="BE14" s="26"/>
      <c r="BF14" s="61">
        <v>14.583079346197904</v>
      </c>
      <c r="BG14" s="26"/>
      <c r="BI14" s="26"/>
      <c r="BJ14" s="26"/>
      <c r="BO14" s="39"/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40">
        <f t="shared" si="0"/>
        <v>6.787385524747935</v>
      </c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</row>
    <row r="15" spans="1:160" ht="15.75">
      <c r="A15" s="20" t="s">
        <v>12</v>
      </c>
      <c r="B15" s="11">
        <v>30</v>
      </c>
      <c r="C15" s="60"/>
      <c r="D15" s="38">
        <v>9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/>
      <c r="AR15" s="61"/>
      <c r="AS15" s="26"/>
      <c r="AT15" s="26"/>
      <c r="AU15" s="61"/>
      <c r="AV15" s="61"/>
      <c r="AW15" s="61"/>
      <c r="AX15" s="61">
        <v>13.909871134020623</v>
      </c>
      <c r="AY15" s="26">
        <f aca="true" t="shared" si="1" ref="AY15:AY32">(AZ15-AX15)/2+AX15</f>
        <v>18.136013965988194</v>
      </c>
      <c r="AZ15" s="61">
        <v>22.362156797955766</v>
      </c>
      <c r="BA15" s="26">
        <f>(BB15-AZ15)/2+AZ15</f>
        <v>11.181078398977883</v>
      </c>
      <c r="BB15" s="61"/>
      <c r="BC15" s="61"/>
      <c r="BD15" s="26"/>
      <c r="BE15" s="26">
        <v>11.181078398977883</v>
      </c>
      <c r="BF15" s="61">
        <v>22.362156797955766</v>
      </c>
      <c r="BG15" s="26">
        <v>18.136013965988194</v>
      </c>
      <c r="BH15" s="61">
        <v>13.909871134020623</v>
      </c>
      <c r="BI15" s="26"/>
      <c r="BJ15" s="26"/>
      <c r="BO15" s="39"/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40">
        <f t="shared" si="0"/>
        <v>30.527067371438612</v>
      </c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</row>
    <row r="16" spans="1:160" ht="15.75">
      <c r="A16" s="20" t="s">
        <v>21</v>
      </c>
      <c r="B16" s="11">
        <v>5</v>
      </c>
      <c r="C16" s="60"/>
      <c r="D16" s="38">
        <v>8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/>
      <c r="AR16" s="61"/>
      <c r="AS16" s="26"/>
      <c r="AT16" s="26">
        <f>(AU16-AS16)/2+AS16</f>
        <v>3.050890166534543</v>
      </c>
      <c r="AU16" s="61">
        <v>6.101780333069086</v>
      </c>
      <c r="AV16" s="26">
        <f aca="true" t="shared" si="2" ref="AV16:AV31">(AX16-AU16)/3+AU16</f>
        <v>18.30423445531184</v>
      </c>
      <c r="AW16" s="26">
        <f aca="true" t="shared" si="3" ref="AW16:AW31">AX16-(AX16-AU16)/3</f>
        <v>30.50668857755459</v>
      </c>
      <c r="AX16" s="61">
        <v>42.70914269979735</v>
      </c>
      <c r="AY16" s="26">
        <f t="shared" si="1"/>
        <v>32.3460653141246</v>
      </c>
      <c r="AZ16" s="61">
        <v>21.98298792845185</v>
      </c>
      <c r="BA16" s="26">
        <f>(BB16-AZ16)/2+AZ16</f>
        <v>10.991493964225924</v>
      </c>
      <c r="BB16" s="61"/>
      <c r="BC16" s="61"/>
      <c r="BD16" s="26"/>
      <c r="BE16" s="26">
        <v>10.991493964225924</v>
      </c>
      <c r="BF16" s="61">
        <v>21.98298792845185</v>
      </c>
      <c r="BG16" s="26">
        <v>32.3460653141246</v>
      </c>
      <c r="BH16" s="61">
        <v>42.70914269979735</v>
      </c>
      <c r="BI16" s="26">
        <v>30.50668857755459</v>
      </c>
      <c r="BJ16" s="26">
        <v>18.30423445531184</v>
      </c>
      <c r="BK16" s="61">
        <v>6.101780333069086</v>
      </c>
      <c r="BL16" s="26">
        <v>3.050890166534543</v>
      </c>
      <c r="BM16" s="26"/>
      <c r="BN16" s="61"/>
      <c r="BO16" s="39"/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40">
        <f t="shared" si="0"/>
        <v>77.25805932157023</v>
      </c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</row>
    <row r="17" spans="1:160" ht="15.75">
      <c r="A17" s="20" t="s">
        <v>22</v>
      </c>
      <c r="B17" s="11">
        <v>2</v>
      </c>
      <c r="C17" s="60"/>
      <c r="D17" s="38">
        <v>7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/>
      <c r="AR17" s="61"/>
      <c r="AS17" s="26"/>
      <c r="AT17" s="26">
        <f>(AU17-AS17)/2+AS17</f>
        <v>6.79438849237823</v>
      </c>
      <c r="AU17" s="61">
        <v>13.58877698475646</v>
      </c>
      <c r="AV17" s="26">
        <f t="shared" si="2"/>
        <v>33.67574075542639</v>
      </c>
      <c r="AW17" s="26">
        <f t="shared" si="3"/>
        <v>53.762704526096314</v>
      </c>
      <c r="AX17" s="61">
        <v>73.84966829676624</v>
      </c>
      <c r="AY17" s="26">
        <f t="shared" si="1"/>
        <v>58.715701295268296</v>
      </c>
      <c r="AZ17" s="61">
        <v>43.58173429377035</v>
      </c>
      <c r="BA17" s="26">
        <f aca="true" t="shared" si="4" ref="BA17:BA32">(BC17-AZ17)/3+AZ17</f>
        <v>42.034945957059314</v>
      </c>
      <c r="BB17" s="26">
        <f aca="true" t="shared" si="5" ref="BB17:BB32">BC17-(BC17-AZ17)/3</f>
        <v>40.48815762034828</v>
      </c>
      <c r="BC17" s="61">
        <v>38.94136928363724</v>
      </c>
      <c r="BD17" s="26">
        <v>40.48815762034828</v>
      </c>
      <c r="BE17" s="26">
        <v>42.034945957059314</v>
      </c>
      <c r="BF17" s="61">
        <v>43.58173429377035</v>
      </c>
      <c r="BG17" s="26">
        <v>58.715701295268296</v>
      </c>
      <c r="BH17" s="61">
        <v>73.84966829676624</v>
      </c>
      <c r="BI17" s="26">
        <v>53.762704526096314</v>
      </c>
      <c r="BJ17" s="26">
        <v>33.67574075542639</v>
      </c>
      <c r="BK17" s="61">
        <v>13.58877698475646</v>
      </c>
      <c r="BL17" s="26">
        <v>6.79438849237823</v>
      </c>
      <c r="BM17" s="26"/>
      <c r="BN17" s="61"/>
      <c r="BO17" s="39"/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40">
        <f t="shared" si="0"/>
        <v>179.6380752543518</v>
      </c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</row>
    <row r="18" spans="1:160" ht="15.75">
      <c r="A18" s="10" t="s">
        <v>20</v>
      </c>
      <c r="B18" s="4">
        <v>150</v>
      </c>
      <c r="C18" s="60"/>
      <c r="D18" s="38">
        <v>6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/>
      <c r="AR18" s="61"/>
      <c r="AS18" s="26">
        <f aca="true" t="shared" si="6" ref="AS18:AS31">(AU18-AR18)/3+AR18</f>
        <v>10.905509956824423</v>
      </c>
      <c r="AT18" s="26">
        <f aca="true" t="shared" si="7" ref="AT18:AT31">AU18-(AU18-AR18)/3</f>
        <v>21.811019913648842</v>
      </c>
      <c r="AU18" s="61">
        <v>32.716529870473266</v>
      </c>
      <c r="AV18" s="26">
        <f t="shared" si="2"/>
        <v>55.0773263576821</v>
      </c>
      <c r="AW18" s="26">
        <f t="shared" si="3"/>
        <v>77.43812284489093</v>
      </c>
      <c r="AX18" s="61">
        <v>99.79891933209976</v>
      </c>
      <c r="AY18" s="26">
        <f t="shared" si="1"/>
        <v>86.13080064322847</v>
      </c>
      <c r="AZ18" s="61">
        <v>72.4626819543572</v>
      </c>
      <c r="BA18" s="26">
        <f t="shared" si="4"/>
        <v>80.42645622228092</v>
      </c>
      <c r="BB18" s="26">
        <f t="shared" si="5"/>
        <v>88.39023049020466</v>
      </c>
      <c r="BC18" s="61">
        <v>96.35400475812838</v>
      </c>
      <c r="BD18" s="26">
        <v>88.39023049020466</v>
      </c>
      <c r="BE18" s="26">
        <v>80.42645622228092</v>
      </c>
      <c r="BF18" s="61">
        <v>72.4626819543572</v>
      </c>
      <c r="BG18" s="26">
        <v>86.13080064322847</v>
      </c>
      <c r="BH18" s="61">
        <v>99.79891933209976</v>
      </c>
      <c r="BI18" s="26">
        <v>77.43812284489093</v>
      </c>
      <c r="BJ18" s="26">
        <v>55.0773263576821</v>
      </c>
      <c r="BK18" s="61">
        <v>32.716529870473266</v>
      </c>
      <c r="BL18" s="26">
        <v>21.811019913648842</v>
      </c>
      <c r="BM18" s="26">
        <v>10.905509956824423</v>
      </c>
      <c r="BN18" s="61"/>
      <c r="BO18" s="39"/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v>0</v>
      </c>
      <c r="DB18" s="40">
        <f t="shared" si="0"/>
        <v>313.3893335294959</v>
      </c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</row>
    <row r="19" spans="1:160" ht="15.75">
      <c r="A19" s="20" t="s">
        <v>23</v>
      </c>
      <c r="B19" s="11">
        <v>8600</v>
      </c>
      <c r="C19" s="60"/>
      <c r="D19" s="38">
        <v>5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/>
      <c r="AR19" s="62">
        <v>5.953240891915847</v>
      </c>
      <c r="AS19" s="26">
        <f t="shared" si="6"/>
        <v>21.016485204708403</v>
      </c>
      <c r="AT19" s="26">
        <f t="shared" si="7"/>
        <v>36.07972951750096</v>
      </c>
      <c r="AU19" s="61">
        <v>51.14297383029351</v>
      </c>
      <c r="AV19" s="26">
        <f t="shared" si="2"/>
        <v>79.56777852674252</v>
      </c>
      <c r="AW19" s="26">
        <f t="shared" si="3"/>
        <v>107.99258322319153</v>
      </c>
      <c r="AX19" s="61">
        <v>136.41738791964053</v>
      </c>
      <c r="AY19" s="26">
        <f t="shared" si="1"/>
        <v>114.1847784166006</v>
      </c>
      <c r="AZ19" s="61">
        <v>91.95216891356066</v>
      </c>
      <c r="BA19" s="26">
        <f t="shared" si="4"/>
        <v>109.64501806326545</v>
      </c>
      <c r="BB19" s="26">
        <f t="shared" si="5"/>
        <v>127.33786721297027</v>
      </c>
      <c r="BC19" s="61">
        <v>145.03071636267507</v>
      </c>
      <c r="BD19" s="26">
        <v>127.33786721297027</v>
      </c>
      <c r="BE19" s="26">
        <v>109.64501806326545</v>
      </c>
      <c r="BF19" s="61">
        <v>91.95216891356066</v>
      </c>
      <c r="BG19" s="26">
        <v>114.1847784166006</v>
      </c>
      <c r="BH19" s="61">
        <v>136.41738791964053</v>
      </c>
      <c r="BI19" s="26">
        <v>107.99258322319153</v>
      </c>
      <c r="BJ19" s="26">
        <v>79.56777852674252</v>
      </c>
      <c r="BK19" s="61">
        <v>51.14297383029351</v>
      </c>
      <c r="BL19" s="26">
        <v>36.07972951750096</v>
      </c>
      <c r="BM19" s="26">
        <v>21.016485204708403</v>
      </c>
      <c r="BN19" s="62">
        <v>5.953240891915847</v>
      </c>
      <c r="BO19" s="39"/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40">
        <f t="shared" si="0"/>
        <v>443.928515192897</v>
      </c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</row>
    <row r="20" spans="1:160" ht="15.75">
      <c r="A20" s="20" t="s">
        <v>24</v>
      </c>
      <c r="B20" s="11">
        <v>90</v>
      </c>
      <c r="C20" s="60"/>
      <c r="D20" s="38">
        <v>4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/>
      <c r="AR20" s="62">
        <v>9.209992588100533</v>
      </c>
      <c r="AS20" s="26">
        <f t="shared" si="6"/>
        <v>29.14298900827406</v>
      </c>
      <c r="AT20" s="26">
        <f t="shared" si="7"/>
        <v>49.075985428447595</v>
      </c>
      <c r="AU20" s="61">
        <v>69.00898184862112</v>
      </c>
      <c r="AV20" s="26">
        <f t="shared" si="2"/>
        <v>96.52938270625906</v>
      </c>
      <c r="AW20" s="26">
        <f t="shared" si="3"/>
        <v>124.04978356389701</v>
      </c>
      <c r="AX20" s="61">
        <v>151.57018442153495</v>
      </c>
      <c r="AY20" s="26">
        <f t="shared" si="1"/>
        <v>134.5549745792581</v>
      </c>
      <c r="AZ20" s="61">
        <v>117.53976473698123</v>
      </c>
      <c r="BA20" s="26">
        <f t="shared" si="4"/>
        <v>136.93726848180455</v>
      </c>
      <c r="BB20" s="26">
        <f t="shared" si="5"/>
        <v>156.33477222662785</v>
      </c>
      <c r="BC20" s="61">
        <v>175.73227597145117</v>
      </c>
      <c r="BD20" s="26">
        <v>156.33477222662785</v>
      </c>
      <c r="BE20" s="26">
        <v>136.93726848180455</v>
      </c>
      <c r="BF20" s="61">
        <v>117.53976473698123</v>
      </c>
      <c r="BG20" s="26">
        <v>134.5549745792581</v>
      </c>
      <c r="BH20" s="61">
        <v>151.57018442153495</v>
      </c>
      <c r="BI20" s="26">
        <v>124.04978356389701</v>
      </c>
      <c r="BJ20" s="26">
        <v>96.52938270625906</v>
      </c>
      <c r="BK20" s="61">
        <v>69.00898184862112</v>
      </c>
      <c r="BL20" s="26">
        <v>49.075985428447595</v>
      </c>
      <c r="BM20" s="26">
        <v>29.14298900827406</v>
      </c>
      <c r="BN20" s="62">
        <v>9.209992588100533</v>
      </c>
      <c r="BO20" s="39"/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40">
        <f t="shared" si="0"/>
        <v>540.7446218954864</v>
      </c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</row>
    <row r="21" spans="1:160" ht="15.75">
      <c r="A21" s="20" t="s">
        <v>25</v>
      </c>
      <c r="B21" s="12">
        <f>B20/B8</f>
        <v>18.83633319380494</v>
      </c>
      <c r="C21" s="60"/>
      <c r="D21" s="38">
        <v>3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/>
      <c r="AR21" s="62">
        <v>13.51136275287276</v>
      </c>
      <c r="AS21" s="26">
        <f t="shared" si="6"/>
        <v>36.50080394057353</v>
      </c>
      <c r="AT21" s="26">
        <f t="shared" si="7"/>
        <v>59.490245128274296</v>
      </c>
      <c r="AU21" s="61">
        <v>82.47968631597507</v>
      </c>
      <c r="AV21" s="26">
        <f t="shared" si="2"/>
        <v>110.46322636355633</v>
      </c>
      <c r="AW21" s="26">
        <f t="shared" si="3"/>
        <v>138.4467664111376</v>
      </c>
      <c r="AX21" s="61">
        <v>166.43030645871886</v>
      </c>
      <c r="AY21" s="26">
        <f t="shared" si="1"/>
        <v>158.28022955767028</v>
      </c>
      <c r="AZ21" s="61">
        <v>150.1301526566217</v>
      </c>
      <c r="BA21" s="26">
        <f t="shared" si="4"/>
        <v>169.28151687373332</v>
      </c>
      <c r="BB21" s="26">
        <f t="shared" si="5"/>
        <v>188.43288109084497</v>
      </c>
      <c r="BC21" s="61">
        <v>207.5842453079566</v>
      </c>
      <c r="BD21" s="26">
        <v>188.43288109084497</v>
      </c>
      <c r="BE21" s="26">
        <v>169.28151687373332</v>
      </c>
      <c r="BF21" s="61">
        <v>150.1301526566217</v>
      </c>
      <c r="BG21" s="26">
        <v>158.28022955767028</v>
      </c>
      <c r="BH21" s="61">
        <v>166.43030645871886</v>
      </c>
      <c r="BI21" s="26">
        <v>138.4467664111376</v>
      </c>
      <c r="BJ21" s="26">
        <v>110.46322636355633</v>
      </c>
      <c r="BK21" s="61">
        <v>82.47968631597507</v>
      </c>
      <c r="BL21" s="26">
        <v>59.490245128274296</v>
      </c>
      <c r="BM21" s="26">
        <v>36.50080394057353</v>
      </c>
      <c r="BN21" s="62">
        <v>13.51136275287276</v>
      </c>
      <c r="BO21" s="39"/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0</v>
      </c>
      <c r="CF21" s="39">
        <v>0</v>
      </c>
      <c r="CG21" s="39">
        <v>0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0</v>
      </c>
      <c r="CS21" s="39">
        <v>0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40">
        <f t="shared" si="0"/>
        <v>641.006872993219</v>
      </c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</row>
    <row r="22" spans="1:160" ht="18.75">
      <c r="A22" s="20" t="s">
        <v>26</v>
      </c>
      <c r="B22" s="11">
        <v>5655</v>
      </c>
      <c r="C22" s="60"/>
      <c r="D22" s="38">
        <v>2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/>
      <c r="AR22" s="62">
        <v>17.49320256254762</v>
      </c>
      <c r="AS22" s="26">
        <f t="shared" si="6"/>
        <v>41.88660041309681</v>
      </c>
      <c r="AT22" s="26">
        <f t="shared" si="7"/>
        <v>66.279998263646</v>
      </c>
      <c r="AU22" s="61">
        <v>90.67339611419519</v>
      </c>
      <c r="AV22" s="26">
        <f t="shared" si="2"/>
        <v>120.30982922137053</v>
      </c>
      <c r="AW22" s="26">
        <f t="shared" si="3"/>
        <v>149.94626232854588</v>
      </c>
      <c r="AX22" s="61">
        <v>179.58269543572123</v>
      </c>
      <c r="AY22" s="26">
        <f t="shared" si="1"/>
        <v>174.19561141950834</v>
      </c>
      <c r="AZ22" s="61">
        <v>168.80852740329544</v>
      </c>
      <c r="BA22" s="26">
        <f t="shared" si="4"/>
        <v>188.7800262871912</v>
      </c>
      <c r="BB22" s="26">
        <f t="shared" si="5"/>
        <v>208.75152517108697</v>
      </c>
      <c r="BC22" s="61">
        <v>228.72302405498272</v>
      </c>
      <c r="BD22" s="26">
        <v>208.75152517108697</v>
      </c>
      <c r="BE22" s="26">
        <v>188.7800262871912</v>
      </c>
      <c r="BF22" s="61">
        <v>168.80852740329544</v>
      </c>
      <c r="BG22" s="26">
        <v>174.19561141950834</v>
      </c>
      <c r="BH22" s="61">
        <v>179.58269543572123</v>
      </c>
      <c r="BI22" s="26">
        <v>149.94626232854588</v>
      </c>
      <c r="BJ22" s="26">
        <v>120.30982922137053</v>
      </c>
      <c r="BK22" s="61">
        <v>90.67339611419519</v>
      </c>
      <c r="BL22" s="26">
        <v>66.279998263646</v>
      </c>
      <c r="BM22" s="26">
        <v>41.88660041309681</v>
      </c>
      <c r="BN22" s="62">
        <v>17.49320256254762</v>
      </c>
      <c r="BO22" s="39"/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0</v>
      </c>
      <c r="CF22" s="39">
        <v>0</v>
      </c>
      <c r="CG22" s="39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40">
        <f t="shared" si="0"/>
        <v>707.9494484328088</v>
      </c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</row>
    <row r="23" spans="1:160" ht="16.5" thickBot="1">
      <c r="A23" s="20" t="s">
        <v>27</v>
      </c>
      <c r="B23" s="12">
        <f>B22/(B8^2)</f>
        <v>247.70816290164862</v>
      </c>
      <c r="C23" s="60"/>
      <c r="D23" s="38">
        <v>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/>
      <c r="AR23" s="62">
        <v>22.519660840810026</v>
      </c>
      <c r="AS23" s="26">
        <f t="shared" si="6"/>
        <v>46.7324117180576</v>
      </c>
      <c r="AT23" s="26">
        <f t="shared" si="7"/>
        <v>70.94516259530518</v>
      </c>
      <c r="AU23" s="61">
        <v>95.15791347255275</v>
      </c>
      <c r="AV23" s="26">
        <f t="shared" si="2"/>
        <v>126.52218420125128</v>
      </c>
      <c r="AW23" s="26">
        <f t="shared" si="3"/>
        <v>157.8864549299498</v>
      </c>
      <c r="AX23" s="61">
        <v>189.25072565864832</v>
      </c>
      <c r="AY23" s="26">
        <f t="shared" si="1"/>
        <v>182.08898198079126</v>
      </c>
      <c r="AZ23" s="61">
        <v>174.9272383029342</v>
      </c>
      <c r="BA23" s="26">
        <f t="shared" si="4"/>
        <v>191.3852044232972</v>
      </c>
      <c r="BB23" s="26">
        <f t="shared" si="5"/>
        <v>207.8431705436602</v>
      </c>
      <c r="BC23" s="61">
        <v>224.3011366640232</v>
      </c>
      <c r="BD23" s="26">
        <v>207.8431705436602</v>
      </c>
      <c r="BE23" s="26">
        <v>191.3852044232972</v>
      </c>
      <c r="BF23" s="61">
        <v>174.9272383029342</v>
      </c>
      <c r="BG23" s="26">
        <v>182.08898198079126</v>
      </c>
      <c r="BH23" s="61">
        <v>189.25072565864832</v>
      </c>
      <c r="BI23" s="26">
        <v>157.8864549299498</v>
      </c>
      <c r="BJ23" s="26">
        <v>126.52218420125128</v>
      </c>
      <c r="BK23" s="61">
        <v>95.15791347255275</v>
      </c>
      <c r="BL23" s="26">
        <v>70.94516259530518</v>
      </c>
      <c r="BM23" s="26">
        <v>46.7324117180576</v>
      </c>
      <c r="BN23" s="62">
        <v>22.519660840810026</v>
      </c>
      <c r="BO23" s="39"/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39">
        <v>0</v>
      </c>
      <c r="CE23" s="39">
        <v>0</v>
      </c>
      <c r="CF23" s="39">
        <v>0</v>
      </c>
      <c r="CG23" s="39">
        <v>0</v>
      </c>
      <c r="CH23" s="39">
        <v>0</v>
      </c>
      <c r="CI23" s="39">
        <v>0</v>
      </c>
      <c r="CJ23" s="39">
        <v>0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0</v>
      </c>
      <c r="CT23" s="39">
        <v>0</v>
      </c>
      <c r="CU23" s="39">
        <v>0</v>
      </c>
      <c r="CV23" s="39">
        <v>0</v>
      </c>
      <c r="CW23" s="39">
        <v>0</v>
      </c>
      <c r="CX23" s="39">
        <v>0</v>
      </c>
      <c r="CY23" s="39">
        <v>0</v>
      </c>
      <c r="CZ23" s="39">
        <v>0</v>
      </c>
      <c r="DA23" s="39">
        <v>0</v>
      </c>
      <c r="DB23" s="40">
        <f t="shared" si="0"/>
        <v>734.1719368106947</v>
      </c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</row>
    <row r="24" spans="1:160" ht="16.5" thickBot="1">
      <c r="A24" s="70"/>
      <c r="B24" s="12"/>
      <c r="C24" s="60"/>
      <c r="D24" s="63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2">
        <v>0</v>
      </c>
      <c r="AP24" s="42">
        <v>0</v>
      </c>
      <c r="AQ24" s="39"/>
      <c r="AR24" s="64">
        <v>25.23566885913763</v>
      </c>
      <c r="AS24" s="26">
        <f t="shared" si="6"/>
        <v>49.07081120993647</v>
      </c>
      <c r="AT24" s="26">
        <f t="shared" si="7"/>
        <v>72.90595356073531</v>
      </c>
      <c r="AU24" s="62">
        <v>96.74109591153416</v>
      </c>
      <c r="AV24" s="26">
        <f t="shared" si="2"/>
        <v>129.843787426205</v>
      </c>
      <c r="AW24" s="26">
        <f t="shared" si="3"/>
        <v>162.9464789408759</v>
      </c>
      <c r="AX24" s="62">
        <v>196.04917045554674</v>
      </c>
      <c r="AY24" s="26">
        <f t="shared" si="1"/>
        <v>190.5965702044233</v>
      </c>
      <c r="AZ24" s="62">
        <v>185.14396995329983</v>
      </c>
      <c r="BA24" s="26">
        <f t="shared" si="4"/>
        <v>208.15459306253118</v>
      </c>
      <c r="BB24" s="26">
        <f t="shared" si="5"/>
        <v>231.1652161717625</v>
      </c>
      <c r="BC24" s="62">
        <v>254.17583928099384</v>
      </c>
      <c r="BD24" s="65">
        <v>231.1652161717625</v>
      </c>
      <c r="BE24" s="65">
        <v>208.15459306253118</v>
      </c>
      <c r="BF24" s="62">
        <v>185.14396995329983</v>
      </c>
      <c r="BG24" s="65">
        <v>190.5965702044233</v>
      </c>
      <c r="BH24" s="62">
        <v>196.04917045554674</v>
      </c>
      <c r="BI24" s="26">
        <v>162.9464789408759</v>
      </c>
      <c r="BJ24" s="26">
        <v>129.843787426205</v>
      </c>
      <c r="BK24" s="62">
        <v>96.74109591153416</v>
      </c>
      <c r="BL24" s="65">
        <v>72.90595356073531</v>
      </c>
      <c r="BM24" s="65">
        <v>49.07081120993647</v>
      </c>
      <c r="BN24" s="64">
        <v>25.23566885913763</v>
      </c>
      <c r="BO24" s="39"/>
      <c r="BP24" s="42">
        <v>0</v>
      </c>
      <c r="BQ24" s="42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0">
        <f t="shared" si="0"/>
        <v>779.5659357018798</v>
      </c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</row>
    <row r="25" spans="1:160" ht="15.75">
      <c r="A25" s="70" t="s">
        <v>13</v>
      </c>
      <c r="B25" s="12"/>
      <c r="C25" s="60"/>
      <c r="D25" s="38">
        <v>-1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/>
      <c r="AR25" s="62">
        <v>27.386353941523744</v>
      </c>
      <c r="AS25" s="26">
        <f t="shared" si="6"/>
        <v>50.78867622006952</v>
      </c>
      <c r="AT25" s="26">
        <f t="shared" si="7"/>
        <v>74.19099849861529</v>
      </c>
      <c r="AU25" s="61">
        <v>97.59332077716107</v>
      </c>
      <c r="AV25" s="26">
        <f t="shared" si="2"/>
        <v>131.07184129291866</v>
      </c>
      <c r="AW25" s="26">
        <f t="shared" si="3"/>
        <v>164.55036180867629</v>
      </c>
      <c r="AX25" s="61">
        <v>198.02888232443388</v>
      </c>
      <c r="AY25" s="26">
        <f t="shared" si="1"/>
        <v>194.1814730593004</v>
      </c>
      <c r="AZ25" s="61">
        <v>190.3340637941669</v>
      </c>
      <c r="BA25" s="26">
        <f t="shared" si="4"/>
        <v>211.3630034951684</v>
      </c>
      <c r="BB25" s="26">
        <f t="shared" si="5"/>
        <v>232.39194319616996</v>
      </c>
      <c r="BC25" s="61">
        <v>253.42088289717148</v>
      </c>
      <c r="BD25" s="26">
        <v>232.39194319616996</v>
      </c>
      <c r="BE25" s="26">
        <v>211.3630034951684</v>
      </c>
      <c r="BF25" s="61">
        <v>190.3340637941669</v>
      </c>
      <c r="BG25" s="26">
        <v>194.1814730593004</v>
      </c>
      <c r="BH25" s="61">
        <v>198.02888232443388</v>
      </c>
      <c r="BI25" s="65">
        <v>164.55036180867629</v>
      </c>
      <c r="BJ25" s="65">
        <v>131.07184129291866</v>
      </c>
      <c r="BK25" s="61">
        <v>97.59332077716107</v>
      </c>
      <c r="BL25" s="26">
        <v>74.19099849861529</v>
      </c>
      <c r="BM25" s="26">
        <v>50.78867622006952</v>
      </c>
      <c r="BN25" s="62">
        <v>27.386353941523744</v>
      </c>
      <c r="BO25" s="39"/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40">
        <f t="shared" si="0"/>
        <v>790.5733854050329</v>
      </c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</row>
    <row r="26" spans="1:160" ht="15.75">
      <c r="A26" s="20" t="s">
        <v>14</v>
      </c>
      <c r="B26" s="13">
        <f>2*(SQRT((B23/PI())))</f>
        <v>17.75927443788396</v>
      </c>
      <c r="C26" s="60"/>
      <c r="D26" s="38">
        <v>-2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39"/>
      <c r="AR26" s="62">
        <v>27.730463554705523</v>
      </c>
      <c r="AS26" s="26">
        <f t="shared" si="6"/>
        <v>49.43648953695501</v>
      </c>
      <c r="AT26" s="26">
        <f t="shared" si="7"/>
        <v>71.14251551920448</v>
      </c>
      <c r="AU26" s="61">
        <v>92.84854150145397</v>
      </c>
      <c r="AV26" s="26">
        <f t="shared" si="2"/>
        <v>128.17277970158904</v>
      </c>
      <c r="AW26" s="26">
        <f t="shared" si="3"/>
        <v>163.49701790172412</v>
      </c>
      <c r="AX26" s="61">
        <v>198.8212561018592</v>
      </c>
      <c r="AY26" s="26">
        <f t="shared" si="1"/>
        <v>197.07486234469997</v>
      </c>
      <c r="AZ26" s="61">
        <v>195.32846858754075</v>
      </c>
      <c r="BA26" s="26">
        <f t="shared" si="4"/>
        <v>214.86037477604486</v>
      </c>
      <c r="BB26" s="26">
        <f t="shared" si="5"/>
        <v>234.39228096454897</v>
      </c>
      <c r="BC26" s="61">
        <v>253.92418715305308</v>
      </c>
      <c r="BD26" s="26">
        <v>234.39228096454897</v>
      </c>
      <c r="BE26" s="26">
        <v>214.86037477604486</v>
      </c>
      <c r="BF26" s="61">
        <v>195.32846858754075</v>
      </c>
      <c r="BG26" s="26">
        <v>197.07486234469997</v>
      </c>
      <c r="BH26" s="61">
        <v>198.8212561018592</v>
      </c>
      <c r="BI26" s="26">
        <v>163.49701790172412</v>
      </c>
      <c r="BJ26" s="26">
        <v>128.17277970158904</v>
      </c>
      <c r="BK26" s="61">
        <v>92.84854150145397</v>
      </c>
      <c r="BL26" s="26">
        <v>71.14251551920448</v>
      </c>
      <c r="BM26" s="26">
        <v>49.43648953695501</v>
      </c>
      <c r="BN26" s="62">
        <v>27.730463554705523</v>
      </c>
      <c r="BO26" s="39"/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0</v>
      </c>
      <c r="CF26" s="39">
        <v>0</v>
      </c>
      <c r="CG26" s="39">
        <v>0</v>
      </c>
      <c r="CH26" s="39">
        <v>0</v>
      </c>
      <c r="CI26" s="39">
        <v>0</v>
      </c>
      <c r="CJ26" s="39">
        <v>0</v>
      </c>
      <c r="CK26" s="39">
        <v>0</v>
      </c>
      <c r="CL26" s="39">
        <v>0</v>
      </c>
      <c r="CM26" s="39"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0</v>
      </c>
      <c r="CS26" s="39">
        <v>0</v>
      </c>
      <c r="CT26" s="39">
        <v>0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0</v>
      </c>
      <c r="DB26" s="40">
        <f t="shared" si="0"/>
        <v>791.3533436854451</v>
      </c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</row>
    <row r="27" spans="1:160" ht="15.75">
      <c r="A27" s="20" t="s">
        <v>15</v>
      </c>
      <c r="B27" s="13">
        <f>2*(B23/(PI()*(B21/2)))</f>
        <v>16.743801742889506</v>
      </c>
      <c r="C27" s="60"/>
      <c r="D27" s="38">
        <v>-3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/>
      <c r="AR27" s="62">
        <v>26.095942892092076</v>
      </c>
      <c r="AS27" s="26">
        <f t="shared" si="6"/>
        <v>45.64474356814718</v>
      </c>
      <c r="AT27" s="26">
        <f t="shared" si="7"/>
        <v>65.19354424420229</v>
      </c>
      <c r="AU27" s="61">
        <v>84.7423449202574</v>
      </c>
      <c r="AV27" s="26">
        <f t="shared" si="2"/>
        <v>118.96691942021332</v>
      </c>
      <c r="AW27" s="26">
        <f t="shared" si="3"/>
        <v>153.19149392016925</v>
      </c>
      <c r="AX27" s="61">
        <v>187.41606842012516</v>
      </c>
      <c r="AY27" s="26">
        <f t="shared" si="1"/>
        <v>188.61503769054542</v>
      </c>
      <c r="AZ27" s="61">
        <v>189.8140069609657</v>
      </c>
      <c r="BA27" s="26">
        <f t="shared" si="4"/>
        <v>198.88906305988777</v>
      </c>
      <c r="BB27" s="26">
        <f t="shared" si="5"/>
        <v>207.96411915880984</v>
      </c>
      <c r="BC27" s="61">
        <v>217.0391752577319</v>
      </c>
      <c r="BD27" s="26">
        <v>207.96411915880984</v>
      </c>
      <c r="BE27" s="26">
        <v>198.88906305988777</v>
      </c>
      <c r="BF27" s="61">
        <v>189.8140069609657</v>
      </c>
      <c r="BG27" s="26">
        <v>188.61503769054542</v>
      </c>
      <c r="BH27" s="61">
        <v>187.41606842012516</v>
      </c>
      <c r="BI27" s="26">
        <v>153.19149392016925</v>
      </c>
      <c r="BJ27" s="26">
        <v>118.96691942021332</v>
      </c>
      <c r="BK27" s="61">
        <v>84.7423449202574</v>
      </c>
      <c r="BL27" s="26">
        <v>65.19354424420229</v>
      </c>
      <c r="BM27" s="26">
        <v>45.64474356814718</v>
      </c>
      <c r="BN27" s="62">
        <v>26.095942892092076</v>
      </c>
      <c r="BO27" s="39"/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0</v>
      </c>
      <c r="CF27" s="39">
        <v>0</v>
      </c>
      <c r="CG27" s="39">
        <v>0</v>
      </c>
      <c r="CH27" s="39">
        <v>0</v>
      </c>
      <c r="CI27" s="39">
        <v>0</v>
      </c>
      <c r="CJ27" s="39">
        <v>0</v>
      </c>
      <c r="CK27" s="39">
        <v>0</v>
      </c>
      <c r="CL27" s="39">
        <v>0</v>
      </c>
      <c r="CM27" s="39">
        <v>0</v>
      </c>
      <c r="CN27" s="39">
        <v>0</v>
      </c>
      <c r="CO27" s="39">
        <v>0</v>
      </c>
      <c r="CP27" s="39">
        <v>0</v>
      </c>
      <c r="CQ27" s="39">
        <v>0</v>
      </c>
      <c r="CR27" s="39">
        <v>0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0</v>
      </c>
      <c r="CY27" s="39">
        <v>0</v>
      </c>
      <c r="CZ27" s="39">
        <v>0</v>
      </c>
      <c r="DA27" s="39">
        <v>0</v>
      </c>
      <c r="DB27" s="40">
        <f t="shared" si="0"/>
        <v>733.0750117688453</v>
      </c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</row>
    <row r="28" spans="1:160" ht="15.75">
      <c r="A28" s="70"/>
      <c r="B28" s="12"/>
      <c r="C28" s="60"/>
      <c r="D28" s="38">
        <v>-4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/>
      <c r="AR28" s="62">
        <v>20.983457210534226</v>
      </c>
      <c r="AS28" s="26">
        <f t="shared" si="6"/>
        <v>38.2129434095429</v>
      </c>
      <c r="AT28" s="26">
        <f t="shared" si="7"/>
        <v>55.44242960855158</v>
      </c>
      <c r="AU28" s="61">
        <v>72.67191580756025</v>
      </c>
      <c r="AV28" s="26">
        <f t="shared" si="2"/>
        <v>104.0907251152819</v>
      </c>
      <c r="AW28" s="26">
        <f t="shared" si="3"/>
        <v>135.50953442300354</v>
      </c>
      <c r="AX28" s="61">
        <v>166.92834373072517</v>
      </c>
      <c r="AY28" s="26">
        <f t="shared" si="1"/>
        <v>166.4683452506829</v>
      </c>
      <c r="AZ28" s="61">
        <v>166.00834677064057</v>
      </c>
      <c r="BA28" s="26">
        <f t="shared" si="4"/>
        <v>181.68846168531732</v>
      </c>
      <c r="BB28" s="26">
        <f t="shared" si="5"/>
        <v>197.36857659999407</v>
      </c>
      <c r="BC28" s="61">
        <v>213.04869151467082</v>
      </c>
      <c r="BD28" s="26">
        <v>197.36857659999407</v>
      </c>
      <c r="BE28" s="26">
        <v>181.68846168531732</v>
      </c>
      <c r="BF28" s="61">
        <v>166.00834677064057</v>
      </c>
      <c r="BG28" s="26">
        <v>166.4683452506829</v>
      </c>
      <c r="BH28" s="61">
        <v>166.92834373072517</v>
      </c>
      <c r="BI28" s="26">
        <v>135.50953442300354</v>
      </c>
      <c r="BJ28" s="26">
        <v>104.0907251152819</v>
      </c>
      <c r="BK28" s="61">
        <v>72.67191580756025</v>
      </c>
      <c r="BL28" s="26">
        <v>55.44242960855158</v>
      </c>
      <c r="BM28" s="26">
        <v>38.2129434095429</v>
      </c>
      <c r="BN28" s="62">
        <v>20.983457210534226</v>
      </c>
      <c r="BO28" s="39"/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40">
        <f t="shared" si="0"/>
        <v>657.137763560073</v>
      </c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</row>
    <row r="29" spans="1:160" ht="15.75">
      <c r="A29" s="70"/>
      <c r="B29" s="12"/>
      <c r="C29" s="60"/>
      <c r="D29" s="38">
        <v>-5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/>
      <c r="AR29" s="62">
        <v>14.027527172645428</v>
      </c>
      <c r="AS29" s="26">
        <f t="shared" si="6"/>
        <v>28.154372536925635</v>
      </c>
      <c r="AT29" s="26">
        <f t="shared" si="7"/>
        <v>42.28121790120585</v>
      </c>
      <c r="AU29" s="61">
        <v>56.40806326548606</v>
      </c>
      <c r="AV29" s="26">
        <f t="shared" si="2"/>
        <v>78.27422439568838</v>
      </c>
      <c r="AW29" s="26">
        <f t="shared" si="3"/>
        <v>100.14038552589072</v>
      </c>
      <c r="AX29" s="61">
        <v>122.00654665609305</v>
      </c>
      <c r="AY29" s="26">
        <f t="shared" si="1"/>
        <v>126.9293754075249</v>
      </c>
      <c r="AZ29" s="61">
        <v>131.85220415895674</v>
      </c>
      <c r="BA29" s="26">
        <f t="shared" si="4"/>
        <v>150.21772637824182</v>
      </c>
      <c r="BB29" s="26">
        <f t="shared" si="5"/>
        <v>168.5832485975269</v>
      </c>
      <c r="BC29" s="61">
        <v>186.948770816812</v>
      </c>
      <c r="BD29" s="26">
        <v>168.5832485975269</v>
      </c>
      <c r="BE29" s="26">
        <v>150.21772637824182</v>
      </c>
      <c r="BF29" s="61">
        <v>131.85220415895674</v>
      </c>
      <c r="BG29" s="26">
        <v>126.9293754075249</v>
      </c>
      <c r="BH29" s="61">
        <v>122.00654665609305</v>
      </c>
      <c r="BI29" s="26">
        <v>100.14038552589072</v>
      </c>
      <c r="BJ29" s="26">
        <v>78.27422439568838</v>
      </c>
      <c r="BK29" s="61">
        <v>56.40806326548606</v>
      </c>
      <c r="BL29" s="26">
        <v>42.28121790120585</v>
      </c>
      <c r="BM29" s="26">
        <v>28.154372536925635</v>
      </c>
      <c r="BN29" s="62">
        <v>14.027527172645428</v>
      </c>
      <c r="BO29" s="39"/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0</v>
      </c>
      <c r="CF29" s="39">
        <v>0</v>
      </c>
      <c r="CG29" s="39">
        <v>0</v>
      </c>
      <c r="CH29" s="39">
        <v>0</v>
      </c>
      <c r="CI29" s="39">
        <v>0</v>
      </c>
      <c r="CJ29" s="39">
        <v>0</v>
      </c>
      <c r="CK29" s="39">
        <v>0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0</v>
      </c>
      <c r="CS29" s="39">
        <v>0</v>
      </c>
      <c r="CT29" s="39">
        <v>0</v>
      </c>
      <c r="CU29" s="39">
        <v>0</v>
      </c>
      <c r="CV29" s="39">
        <v>0</v>
      </c>
      <c r="CW29" s="39">
        <v>0</v>
      </c>
      <c r="CX29" s="39">
        <v>0</v>
      </c>
      <c r="CY29" s="39">
        <v>0</v>
      </c>
      <c r="CZ29" s="39">
        <v>0</v>
      </c>
      <c r="DA29" s="39">
        <v>0</v>
      </c>
      <c r="DB29" s="40">
        <f t="shared" si="0"/>
        <v>517.7194202051825</v>
      </c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</row>
    <row r="30" spans="1:160" ht="15.75">
      <c r="A30" s="20" t="s">
        <v>28</v>
      </c>
      <c r="B30" s="12">
        <f>(B19*9.81/(B22/(100*100)))/1000</f>
        <v>149.18832891246686</v>
      </c>
      <c r="C30" s="60"/>
      <c r="D30" s="38">
        <v>-6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/>
      <c r="AR30" s="62">
        <v>7.15762453805207</v>
      </c>
      <c r="AS30" s="26">
        <f t="shared" si="6"/>
        <v>16.12629847753714</v>
      </c>
      <c r="AT30" s="26">
        <f t="shared" si="7"/>
        <v>25.094972417022205</v>
      </c>
      <c r="AU30" s="61">
        <v>34.06364635650728</v>
      </c>
      <c r="AV30" s="26">
        <f t="shared" si="2"/>
        <v>48.50329597321357</v>
      </c>
      <c r="AW30" s="26">
        <f t="shared" si="3"/>
        <v>62.94294558991986</v>
      </c>
      <c r="AX30" s="61">
        <v>77.38259520662615</v>
      </c>
      <c r="AY30" s="26">
        <f t="shared" si="1"/>
        <v>81.0342480835316</v>
      </c>
      <c r="AZ30" s="61">
        <v>84.68590096043702</v>
      </c>
      <c r="BA30" s="26">
        <f t="shared" si="4"/>
        <v>106.92190736335063</v>
      </c>
      <c r="BB30" s="26">
        <f t="shared" si="5"/>
        <v>129.15791376626424</v>
      </c>
      <c r="BC30" s="61">
        <v>151.39392016917785</v>
      </c>
      <c r="BD30" s="26">
        <v>129.15791376626424</v>
      </c>
      <c r="BE30" s="26">
        <v>106.92190736335063</v>
      </c>
      <c r="BF30" s="61">
        <v>84.68590096043702</v>
      </c>
      <c r="BG30" s="26">
        <v>81.0342480835316</v>
      </c>
      <c r="BH30" s="61">
        <v>77.38259520662615</v>
      </c>
      <c r="BI30" s="26">
        <v>62.94294558991986</v>
      </c>
      <c r="BJ30" s="26">
        <v>48.50329597321357</v>
      </c>
      <c r="BK30" s="61">
        <v>34.06364635650728</v>
      </c>
      <c r="BL30" s="26">
        <v>25.094972417022205</v>
      </c>
      <c r="BM30" s="26">
        <v>16.12629847753714</v>
      </c>
      <c r="BN30" s="62">
        <v>7.15762453805207</v>
      </c>
      <c r="BO30" s="39"/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0</v>
      </c>
      <c r="CF30" s="39"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40">
        <f t="shared" si="0"/>
        <v>348.4983562117054</v>
      </c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</row>
    <row r="31" spans="1:160" ht="15.75">
      <c r="A31" s="70"/>
      <c r="B31" s="27"/>
      <c r="C31" s="60"/>
      <c r="D31" s="38">
        <v>-7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/>
      <c r="AR31" s="61"/>
      <c r="AS31" s="26">
        <f t="shared" si="6"/>
        <v>5.114894998090907</v>
      </c>
      <c r="AT31" s="26">
        <f t="shared" si="7"/>
        <v>10.229789996181815</v>
      </c>
      <c r="AU31" s="61">
        <v>15.344684994272722</v>
      </c>
      <c r="AV31" s="26">
        <f t="shared" si="2"/>
        <v>21.58231695890981</v>
      </c>
      <c r="AW31" s="26">
        <f t="shared" si="3"/>
        <v>27.819948923546903</v>
      </c>
      <c r="AX31" s="61">
        <v>34.05758088818399</v>
      </c>
      <c r="AY31" s="26">
        <f t="shared" si="1"/>
        <v>36.07465803154463</v>
      </c>
      <c r="AZ31" s="61">
        <v>38.09173517490526</v>
      </c>
      <c r="BA31" s="26">
        <f t="shared" si="4"/>
        <v>55.343490028489995</v>
      </c>
      <c r="BB31" s="26">
        <f t="shared" si="5"/>
        <v>72.59524488207472</v>
      </c>
      <c r="BC31" s="61">
        <v>89.84699973565945</v>
      </c>
      <c r="BD31" s="26">
        <v>72.59524488207472</v>
      </c>
      <c r="BE31" s="26">
        <v>55.343490028489995</v>
      </c>
      <c r="BF31" s="61">
        <v>38.09173517490526</v>
      </c>
      <c r="BG31" s="26">
        <v>36.07465803154463</v>
      </c>
      <c r="BH31" s="61">
        <v>34.05758088818399</v>
      </c>
      <c r="BI31" s="26">
        <v>27.819948923546903</v>
      </c>
      <c r="BJ31" s="26">
        <v>21.58231695890981</v>
      </c>
      <c r="BK31" s="61">
        <v>15.344684994272722</v>
      </c>
      <c r="BL31" s="26">
        <v>10.229789996181815</v>
      </c>
      <c r="BM31" s="26">
        <v>5.114894998090907</v>
      </c>
      <c r="BN31" s="61"/>
      <c r="BO31" s="39"/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0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40">
        <f t="shared" si="0"/>
        <v>168.10258088010966</v>
      </c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</row>
    <row r="32" spans="1:160" ht="15.75">
      <c r="A32" s="70"/>
      <c r="B32" s="27"/>
      <c r="C32" s="60"/>
      <c r="D32" s="38">
        <v>-8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/>
      <c r="AR32" s="61"/>
      <c r="AS32" s="26"/>
      <c r="AT32" s="26">
        <f>(AU32-AS32)/2+AS32</f>
        <v>3.050890166534543</v>
      </c>
      <c r="AU32" s="61">
        <v>6.101780333069086</v>
      </c>
      <c r="AV32" s="61"/>
      <c r="AW32" s="61"/>
      <c r="AX32" s="61"/>
      <c r="AY32" s="26">
        <f t="shared" si="1"/>
        <v>5.291729667812142</v>
      </c>
      <c r="AZ32" s="61">
        <v>10.583459335624283</v>
      </c>
      <c r="BA32" s="26">
        <f t="shared" si="4"/>
        <v>16.285280935177816</v>
      </c>
      <c r="BB32" s="26">
        <f t="shared" si="5"/>
        <v>21.98710253473135</v>
      </c>
      <c r="BC32" s="61">
        <v>27.688924134284882</v>
      </c>
      <c r="BD32" s="26">
        <v>21.98710253473135</v>
      </c>
      <c r="BE32" s="26">
        <v>16.285280935177816</v>
      </c>
      <c r="BF32" s="61">
        <v>10.583459335624283</v>
      </c>
      <c r="BG32" s="26">
        <v>5.291729667812142</v>
      </c>
      <c r="BI32" s="26"/>
      <c r="BJ32" s="26"/>
      <c r="BK32" s="61">
        <v>6.101780333069086</v>
      </c>
      <c r="BL32" s="26">
        <v>3.050890166534543</v>
      </c>
      <c r="BM32" s="26"/>
      <c r="BN32" s="61"/>
      <c r="BO32" s="39"/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40">
        <f t="shared" si="0"/>
        <v>35.905369632140335</v>
      </c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</row>
    <row r="33" spans="1:160" ht="15.75">
      <c r="A33" s="21" t="s">
        <v>19</v>
      </c>
      <c r="B33" s="24">
        <f>SUM(DB4:DB45)</f>
        <v>8502.183051986323</v>
      </c>
      <c r="C33" s="60"/>
      <c r="D33" s="38">
        <v>-9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/>
      <c r="AR33" s="61"/>
      <c r="AS33" s="26"/>
      <c r="AT33" s="26"/>
      <c r="AU33" s="61"/>
      <c r="AV33" s="61"/>
      <c r="AW33" s="61"/>
      <c r="AX33" s="61"/>
      <c r="AY33" s="61"/>
      <c r="AZ33" s="61">
        <v>10.36329676623491</v>
      </c>
      <c r="BA33" s="61"/>
      <c r="BB33" s="61"/>
      <c r="BC33" s="61"/>
      <c r="BD33" s="26"/>
      <c r="BE33" s="26"/>
      <c r="BF33" s="61">
        <v>10.36329676623491</v>
      </c>
      <c r="BG33" s="26"/>
      <c r="BI33" s="26"/>
      <c r="BJ33" s="26"/>
      <c r="BO33" s="39"/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39">
        <v>0</v>
      </c>
      <c r="CE33" s="39">
        <v>0</v>
      </c>
      <c r="CF33" s="39">
        <v>0</v>
      </c>
      <c r="CG33" s="39">
        <v>0</v>
      </c>
      <c r="CH33" s="39">
        <v>0</v>
      </c>
      <c r="CI33" s="39">
        <v>0</v>
      </c>
      <c r="CJ33" s="39">
        <v>0</v>
      </c>
      <c r="CK33" s="39">
        <v>0</v>
      </c>
      <c r="CL33" s="39">
        <v>0</v>
      </c>
      <c r="CM33" s="39">
        <v>0</v>
      </c>
      <c r="CN33" s="39">
        <v>0</v>
      </c>
      <c r="CO33" s="39">
        <v>0</v>
      </c>
      <c r="CP33" s="39">
        <v>0</v>
      </c>
      <c r="CQ33" s="39">
        <v>0</v>
      </c>
      <c r="CR33" s="39">
        <v>0</v>
      </c>
      <c r="CS33" s="39">
        <v>0</v>
      </c>
      <c r="CT33" s="39">
        <v>0</v>
      </c>
      <c r="CU33" s="39">
        <v>0</v>
      </c>
      <c r="CV33" s="39">
        <v>0</v>
      </c>
      <c r="CW33" s="39">
        <v>0</v>
      </c>
      <c r="CX33" s="39">
        <v>0</v>
      </c>
      <c r="CY33" s="39">
        <v>0</v>
      </c>
      <c r="CZ33" s="39">
        <v>0</v>
      </c>
      <c r="DA33" s="39">
        <v>0</v>
      </c>
      <c r="DB33" s="40">
        <f t="shared" si="0"/>
        <v>4.823377065293749</v>
      </c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</row>
    <row r="34" spans="1:160" ht="15.75">
      <c r="A34" s="20" t="s">
        <v>18</v>
      </c>
      <c r="B34" s="25">
        <f>B33-B19</f>
        <v>-97.81694801367667</v>
      </c>
      <c r="C34" s="60"/>
      <c r="D34" s="38">
        <v>-10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39"/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39">
        <v>0</v>
      </c>
      <c r="DA34" s="39">
        <v>0</v>
      </c>
      <c r="DB34" s="40">
        <f t="shared" si="0"/>
        <v>0</v>
      </c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</row>
    <row r="35" spans="1:106" ht="15.75">
      <c r="A35" s="70"/>
      <c r="B35" s="27"/>
      <c r="D35" s="56">
        <v>-11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  <c r="AP35" s="57">
        <v>0</v>
      </c>
      <c r="AQ35" s="57">
        <v>0</v>
      </c>
      <c r="AR35" s="57">
        <v>0.11684512124842913</v>
      </c>
      <c r="AS35" s="57">
        <v>0</v>
      </c>
      <c r="AT35" s="57">
        <v>0</v>
      </c>
      <c r="AU35" s="57">
        <v>0</v>
      </c>
      <c r="AV35" s="57">
        <v>0</v>
      </c>
      <c r="AW35" s="57">
        <v>0</v>
      </c>
      <c r="AX35" s="57">
        <v>0</v>
      </c>
      <c r="AY35" s="57">
        <v>0</v>
      </c>
      <c r="AZ35" s="57">
        <v>0</v>
      </c>
      <c r="BA35" s="57">
        <v>0</v>
      </c>
      <c r="BB35" s="57">
        <v>0</v>
      </c>
      <c r="BC35" s="58">
        <v>0</v>
      </c>
      <c r="BD35" s="57">
        <v>0</v>
      </c>
      <c r="BE35" s="57">
        <v>0</v>
      </c>
      <c r="BF35" s="57">
        <v>0</v>
      </c>
      <c r="BG35" s="57">
        <v>0</v>
      </c>
      <c r="BH35" s="57">
        <v>0</v>
      </c>
      <c r="BI35" s="57">
        <v>0</v>
      </c>
      <c r="BJ35" s="57">
        <v>0</v>
      </c>
      <c r="BK35" s="57">
        <v>0</v>
      </c>
      <c r="BL35" s="57">
        <v>0</v>
      </c>
      <c r="BM35" s="57">
        <v>0</v>
      </c>
      <c r="BN35" s="57">
        <v>0</v>
      </c>
      <c r="BO35" s="57">
        <v>0</v>
      </c>
      <c r="BP35" s="57">
        <v>0</v>
      </c>
      <c r="BQ35" s="57">
        <v>0</v>
      </c>
      <c r="BR35" s="57">
        <v>0</v>
      </c>
      <c r="BS35" s="57">
        <v>0</v>
      </c>
      <c r="BT35" s="57">
        <v>0</v>
      </c>
      <c r="BU35" s="57">
        <v>0</v>
      </c>
      <c r="BV35" s="57">
        <v>0</v>
      </c>
      <c r="BW35" s="57">
        <v>0</v>
      </c>
      <c r="BX35" s="57">
        <v>0</v>
      </c>
      <c r="BY35" s="57">
        <v>0</v>
      </c>
      <c r="BZ35" s="57">
        <v>0</v>
      </c>
      <c r="CA35" s="57">
        <v>0</v>
      </c>
      <c r="CB35" s="57">
        <v>0</v>
      </c>
      <c r="CC35" s="57">
        <v>0</v>
      </c>
      <c r="CD35" s="57">
        <v>0</v>
      </c>
      <c r="CE35" s="57">
        <v>0</v>
      </c>
      <c r="CF35" s="57">
        <v>0</v>
      </c>
      <c r="CG35" s="57">
        <v>0</v>
      </c>
      <c r="CH35" s="57">
        <v>0</v>
      </c>
      <c r="CI35" s="57">
        <v>0</v>
      </c>
      <c r="CJ35" s="57">
        <v>0</v>
      </c>
      <c r="CK35" s="57">
        <v>0</v>
      </c>
      <c r="CL35" s="57">
        <v>0</v>
      </c>
      <c r="CM35" s="57">
        <v>0</v>
      </c>
      <c r="CN35" s="57">
        <v>0</v>
      </c>
      <c r="CO35" s="57">
        <v>0</v>
      </c>
      <c r="CP35" s="57">
        <v>0</v>
      </c>
      <c r="CQ35" s="57">
        <v>0</v>
      </c>
      <c r="CR35" s="57">
        <v>0</v>
      </c>
      <c r="CS35" s="57">
        <v>0</v>
      </c>
      <c r="CT35" s="57">
        <v>0</v>
      </c>
      <c r="CU35" s="57">
        <v>0</v>
      </c>
      <c r="CV35" s="57">
        <v>0</v>
      </c>
      <c r="CW35" s="57">
        <v>0</v>
      </c>
      <c r="CX35" s="57">
        <v>0</v>
      </c>
      <c r="CY35" s="57">
        <v>0</v>
      </c>
      <c r="CZ35" s="57">
        <v>0</v>
      </c>
      <c r="DA35" s="57">
        <v>0</v>
      </c>
      <c r="DB35" s="59">
        <f t="shared" si="0"/>
        <v>0.027191543904126633</v>
      </c>
    </row>
    <row r="36" spans="1:106" ht="15.75">
      <c r="A36" s="70"/>
      <c r="B36" s="27"/>
      <c r="D36" s="56">
        <v>-12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  <c r="AZ36" s="57">
        <v>0</v>
      </c>
      <c r="BA36" s="57">
        <v>0</v>
      </c>
      <c r="BB36" s="57">
        <v>0</v>
      </c>
      <c r="BC36" s="58">
        <v>0</v>
      </c>
      <c r="BD36" s="57">
        <v>0</v>
      </c>
      <c r="BE36" s="57">
        <v>0</v>
      </c>
      <c r="BF36" s="57">
        <v>0</v>
      </c>
      <c r="BG36" s="57">
        <v>0</v>
      </c>
      <c r="BH36" s="57">
        <v>0</v>
      </c>
      <c r="BI36" s="57">
        <v>0</v>
      </c>
      <c r="BJ36" s="57">
        <v>0</v>
      </c>
      <c r="BK36" s="57">
        <v>0</v>
      </c>
      <c r="BL36" s="57">
        <v>0</v>
      </c>
      <c r="BM36" s="57">
        <v>0</v>
      </c>
      <c r="BN36" s="57">
        <v>0</v>
      </c>
      <c r="BO36" s="57">
        <v>0</v>
      </c>
      <c r="BP36" s="57">
        <v>0</v>
      </c>
      <c r="BQ36" s="57">
        <v>0</v>
      </c>
      <c r="BR36" s="57">
        <v>0</v>
      </c>
      <c r="BS36" s="57">
        <v>0</v>
      </c>
      <c r="BT36" s="57">
        <v>0</v>
      </c>
      <c r="BU36" s="57">
        <v>0</v>
      </c>
      <c r="BV36" s="57">
        <v>0</v>
      </c>
      <c r="BW36" s="57">
        <v>0</v>
      </c>
      <c r="BX36" s="57">
        <v>0</v>
      </c>
      <c r="BY36" s="57">
        <v>0</v>
      </c>
      <c r="BZ36" s="57">
        <v>0</v>
      </c>
      <c r="CA36" s="57">
        <v>0</v>
      </c>
      <c r="CB36" s="57">
        <v>0</v>
      </c>
      <c r="CC36" s="57">
        <v>0</v>
      </c>
      <c r="CD36" s="57">
        <v>0</v>
      </c>
      <c r="CE36" s="57">
        <v>0</v>
      </c>
      <c r="CF36" s="57">
        <v>0</v>
      </c>
      <c r="CG36" s="57">
        <v>0</v>
      </c>
      <c r="CH36" s="57">
        <v>0</v>
      </c>
      <c r="CI36" s="57">
        <v>0</v>
      </c>
      <c r="CJ36" s="57">
        <v>0</v>
      </c>
      <c r="CK36" s="57">
        <v>0</v>
      </c>
      <c r="CL36" s="57">
        <v>0</v>
      </c>
      <c r="CM36" s="57">
        <v>0</v>
      </c>
      <c r="CN36" s="57">
        <v>0</v>
      </c>
      <c r="CO36" s="57">
        <v>0</v>
      </c>
      <c r="CP36" s="57">
        <v>0</v>
      </c>
      <c r="CQ36" s="57">
        <v>0</v>
      </c>
      <c r="CR36" s="57">
        <v>0</v>
      </c>
      <c r="CS36" s="57">
        <v>0</v>
      </c>
      <c r="CT36" s="57">
        <v>0</v>
      </c>
      <c r="CU36" s="57">
        <v>0</v>
      </c>
      <c r="CV36" s="57">
        <v>0</v>
      </c>
      <c r="CW36" s="57">
        <v>0</v>
      </c>
      <c r="CX36" s="57">
        <v>0</v>
      </c>
      <c r="CY36" s="57">
        <v>0</v>
      </c>
      <c r="CZ36" s="57">
        <v>0</v>
      </c>
      <c r="DA36" s="57">
        <v>0</v>
      </c>
      <c r="DB36" s="59">
        <f t="shared" si="0"/>
        <v>0</v>
      </c>
    </row>
    <row r="37" spans="1:106" ht="15.75">
      <c r="A37" s="70"/>
      <c r="B37" s="27"/>
      <c r="D37" s="56">
        <v>-13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  <c r="AZ37" s="57">
        <v>0</v>
      </c>
      <c r="BA37" s="57">
        <v>0</v>
      </c>
      <c r="BB37" s="57">
        <v>0</v>
      </c>
      <c r="BC37" s="58">
        <v>0</v>
      </c>
      <c r="BD37" s="57">
        <v>0</v>
      </c>
      <c r="BE37" s="57">
        <v>0</v>
      </c>
      <c r="BF37" s="57">
        <v>0</v>
      </c>
      <c r="BG37" s="57">
        <v>0</v>
      </c>
      <c r="BH37" s="57">
        <v>0</v>
      </c>
      <c r="BI37" s="57">
        <v>0</v>
      </c>
      <c r="BJ37" s="57">
        <v>0</v>
      </c>
      <c r="BK37" s="57">
        <v>0</v>
      </c>
      <c r="BL37" s="57">
        <v>0</v>
      </c>
      <c r="BM37" s="57">
        <v>0</v>
      </c>
      <c r="BN37" s="57">
        <v>0</v>
      </c>
      <c r="BO37" s="57">
        <v>0</v>
      </c>
      <c r="BP37" s="57">
        <v>0</v>
      </c>
      <c r="BQ37" s="57">
        <v>0</v>
      </c>
      <c r="BR37" s="57">
        <v>0</v>
      </c>
      <c r="BS37" s="57">
        <v>0</v>
      </c>
      <c r="BT37" s="57">
        <v>0</v>
      </c>
      <c r="BU37" s="57">
        <v>0</v>
      </c>
      <c r="BV37" s="57">
        <v>0</v>
      </c>
      <c r="BW37" s="57">
        <v>0</v>
      </c>
      <c r="BX37" s="57">
        <v>0</v>
      </c>
      <c r="BY37" s="57">
        <v>0</v>
      </c>
      <c r="BZ37" s="57">
        <v>0</v>
      </c>
      <c r="CA37" s="57">
        <v>0</v>
      </c>
      <c r="CB37" s="57">
        <v>0</v>
      </c>
      <c r="CC37" s="57">
        <v>0</v>
      </c>
      <c r="CD37" s="57">
        <v>0</v>
      </c>
      <c r="CE37" s="57">
        <v>0</v>
      </c>
      <c r="CF37" s="57">
        <v>0</v>
      </c>
      <c r="CG37" s="57">
        <v>0</v>
      </c>
      <c r="CH37" s="57">
        <v>0</v>
      </c>
      <c r="CI37" s="57">
        <v>0</v>
      </c>
      <c r="CJ37" s="57">
        <v>0</v>
      </c>
      <c r="CK37" s="57">
        <v>0</v>
      </c>
      <c r="CL37" s="57">
        <v>0</v>
      </c>
      <c r="CM37" s="57">
        <v>0</v>
      </c>
      <c r="CN37" s="57">
        <v>0</v>
      </c>
      <c r="CO37" s="57">
        <v>0</v>
      </c>
      <c r="CP37" s="57">
        <v>0</v>
      </c>
      <c r="CQ37" s="57">
        <v>0</v>
      </c>
      <c r="CR37" s="57">
        <v>0</v>
      </c>
      <c r="CS37" s="57">
        <v>0</v>
      </c>
      <c r="CT37" s="57">
        <v>0</v>
      </c>
      <c r="CU37" s="57">
        <v>0</v>
      </c>
      <c r="CV37" s="57">
        <v>0</v>
      </c>
      <c r="CW37" s="57">
        <v>0</v>
      </c>
      <c r="CX37" s="57">
        <v>0</v>
      </c>
      <c r="CY37" s="57">
        <v>0</v>
      </c>
      <c r="CZ37" s="57">
        <v>0</v>
      </c>
      <c r="DA37" s="57">
        <v>0</v>
      </c>
      <c r="DB37" s="59">
        <f t="shared" si="0"/>
        <v>0</v>
      </c>
    </row>
    <row r="38" spans="4:106" ht="15.75">
      <c r="D38" s="56">
        <v>-14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57">
        <v>0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57">
        <v>0</v>
      </c>
      <c r="AY38" s="57">
        <v>0</v>
      </c>
      <c r="AZ38" s="57">
        <v>0</v>
      </c>
      <c r="BA38" s="57">
        <v>0</v>
      </c>
      <c r="BB38" s="57">
        <v>0</v>
      </c>
      <c r="BC38" s="58">
        <v>0</v>
      </c>
      <c r="BD38" s="57">
        <v>0</v>
      </c>
      <c r="BE38" s="57">
        <v>0</v>
      </c>
      <c r="BF38" s="57">
        <v>0</v>
      </c>
      <c r="BG38" s="57">
        <v>0</v>
      </c>
      <c r="BH38" s="57">
        <v>0</v>
      </c>
      <c r="BI38" s="57">
        <v>0</v>
      </c>
      <c r="BJ38" s="57">
        <v>0</v>
      </c>
      <c r="BK38" s="57">
        <v>0</v>
      </c>
      <c r="BL38" s="57">
        <v>0</v>
      </c>
      <c r="BM38" s="57">
        <v>0</v>
      </c>
      <c r="BN38" s="57">
        <v>0</v>
      </c>
      <c r="BO38" s="57">
        <v>0</v>
      </c>
      <c r="BP38" s="57">
        <v>0</v>
      </c>
      <c r="BQ38" s="57">
        <v>0</v>
      </c>
      <c r="BR38" s="57">
        <v>0</v>
      </c>
      <c r="BS38" s="57">
        <v>0</v>
      </c>
      <c r="BT38" s="57">
        <v>0</v>
      </c>
      <c r="BU38" s="57">
        <v>0</v>
      </c>
      <c r="BV38" s="57">
        <v>0</v>
      </c>
      <c r="BW38" s="57">
        <v>0</v>
      </c>
      <c r="BX38" s="57">
        <v>0</v>
      </c>
      <c r="BY38" s="57">
        <v>0</v>
      </c>
      <c r="BZ38" s="57">
        <v>0</v>
      </c>
      <c r="CA38" s="57">
        <v>0</v>
      </c>
      <c r="CB38" s="57">
        <v>0</v>
      </c>
      <c r="CC38" s="57">
        <v>0</v>
      </c>
      <c r="CD38" s="57">
        <v>0</v>
      </c>
      <c r="CE38" s="57">
        <v>0</v>
      </c>
      <c r="CF38" s="57">
        <v>0</v>
      </c>
      <c r="CG38" s="57">
        <v>0</v>
      </c>
      <c r="CH38" s="57">
        <v>0</v>
      </c>
      <c r="CI38" s="57">
        <v>0</v>
      </c>
      <c r="CJ38" s="57">
        <v>0</v>
      </c>
      <c r="CK38" s="57">
        <v>0</v>
      </c>
      <c r="CL38" s="57">
        <v>0</v>
      </c>
      <c r="CM38" s="57">
        <v>0</v>
      </c>
      <c r="CN38" s="57">
        <v>0</v>
      </c>
      <c r="CO38" s="57">
        <v>0</v>
      </c>
      <c r="CP38" s="57">
        <v>0</v>
      </c>
      <c r="CQ38" s="57">
        <v>0</v>
      </c>
      <c r="CR38" s="57">
        <v>0</v>
      </c>
      <c r="CS38" s="57">
        <v>0</v>
      </c>
      <c r="CT38" s="57">
        <v>0</v>
      </c>
      <c r="CU38" s="57">
        <v>0</v>
      </c>
      <c r="CV38" s="57">
        <v>0</v>
      </c>
      <c r="CW38" s="57">
        <v>0</v>
      </c>
      <c r="CX38" s="57">
        <v>0</v>
      </c>
      <c r="CY38" s="57">
        <v>0</v>
      </c>
      <c r="CZ38" s="57">
        <v>0</v>
      </c>
      <c r="DA38" s="57">
        <v>0</v>
      </c>
      <c r="DB38" s="59">
        <f t="shared" si="0"/>
        <v>0</v>
      </c>
    </row>
    <row r="39" spans="4:106" ht="15.75">
      <c r="D39" s="56">
        <v>-15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0</v>
      </c>
      <c r="AR39" s="57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0</v>
      </c>
      <c r="AX39" s="57">
        <v>0</v>
      </c>
      <c r="AY39" s="57">
        <v>0</v>
      </c>
      <c r="AZ39" s="57">
        <v>0</v>
      </c>
      <c r="BA39" s="57">
        <v>0</v>
      </c>
      <c r="BB39" s="57">
        <v>0</v>
      </c>
      <c r="BC39" s="58">
        <v>0</v>
      </c>
      <c r="BD39" s="57">
        <v>0</v>
      </c>
      <c r="BE39" s="57">
        <v>0</v>
      </c>
      <c r="BF39" s="57">
        <v>0</v>
      </c>
      <c r="BG39" s="57">
        <v>0</v>
      </c>
      <c r="BH39" s="57">
        <v>0</v>
      </c>
      <c r="BI39" s="57">
        <v>0</v>
      </c>
      <c r="BJ39" s="57">
        <v>0</v>
      </c>
      <c r="BK39" s="57">
        <v>0</v>
      </c>
      <c r="BL39" s="57">
        <v>0</v>
      </c>
      <c r="BM39" s="57">
        <v>0</v>
      </c>
      <c r="BN39" s="57">
        <v>0</v>
      </c>
      <c r="BO39" s="57">
        <v>0</v>
      </c>
      <c r="BP39" s="57">
        <v>0</v>
      </c>
      <c r="BQ39" s="57">
        <v>0</v>
      </c>
      <c r="BR39" s="57">
        <v>0</v>
      </c>
      <c r="BS39" s="57">
        <v>0</v>
      </c>
      <c r="BT39" s="57">
        <v>0</v>
      </c>
      <c r="BU39" s="57">
        <v>0</v>
      </c>
      <c r="BV39" s="57">
        <v>0</v>
      </c>
      <c r="BW39" s="57">
        <v>0</v>
      </c>
      <c r="BX39" s="57">
        <v>0</v>
      </c>
      <c r="BY39" s="57">
        <v>0</v>
      </c>
      <c r="BZ39" s="57">
        <v>0</v>
      </c>
      <c r="CA39" s="57">
        <v>0</v>
      </c>
      <c r="CB39" s="57">
        <v>0</v>
      </c>
      <c r="CC39" s="57">
        <v>0</v>
      </c>
      <c r="CD39" s="57">
        <v>0</v>
      </c>
      <c r="CE39" s="57">
        <v>0</v>
      </c>
      <c r="CF39" s="57">
        <v>0</v>
      </c>
      <c r="CG39" s="57">
        <v>0</v>
      </c>
      <c r="CH39" s="57">
        <v>0</v>
      </c>
      <c r="CI39" s="57">
        <v>0</v>
      </c>
      <c r="CJ39" s="57">
        <v>0</v>
      </c>
      <c r="CK39" s="57">
        <v>0</v>
      </c>
      <c r="CL39" s="57">
        <v>0</v>
      </c>
      <c r="CM39" s="57">
        <v>0</v>
      </c>
      <c r="CN39" s="57">
        <v>0</v>
      </c>
      <c r="CO39" s="57">
        <v>0</v>
      </c>
      <c r="CP39" s="57">
        <v>0</v>
      </c>
      <c r="CQ39" s="57">
        <v>0</v>
      </c>
      <c r="CR39" s="57">
        <v>0</v>
      </c>
      <c r="CS39" s="57">
        <v>0</v>
      </c>
      <c r="CT39" s="57">
        <v>0</v>
      </c>
      <c r="CU39" s="57">
        <v>0</v>
      </c>
      <c r="CV39" s="57">
        <v>0</v>
      </c>
      <c r="CW39" s="57">
        <v>0</v>
      </c>
      <c r="CX39" s="57">
        <v>0</v>
      </c>
      <c r="CY39" s="57">
        <v>0</v>
      </c>
      <c r="CZ39" s="57">
        <v>0</v>
      </c>
      <c r="DA39" s="57">
        <v>0</v>
      </c>
      <c r="DB39" s="59">
        <f t="shared" si="0"/>
        <v>0</v>
      </c>
    </row>
    <row r="40" spans="4:106" ht="15.75">
      <c r="D40" s="56">
        <v>-16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57">
        <v>0</v>
      </c>
      <c r="AY40" s="57">
        <v>0</v>
      </c>
      <c r="AZ40" s="57">
        <v>0</v>
      </c>
      <c r="BA40" s="57">
        <v>0</v>
      </c>
      <c r="BB40" s="57">
        <v>0</v>
      </c>
      <c r="BC40" s="58">
        <v>0</v>
      </c>
      <c r="BD40" s="57">
        <v>0</v>
      </c>
      <c r="BE40" s="57">
        <v>0</v>
      </c>
      <c r="BF40" s="57">
        <v>0</v>
      </c>
      <c r="BG40" s="57">
        <v>0</v>
      </c>
      <c r="BH40" s="57">
        <v>0</v>
      </c>
      <c r="BI40" s="57">
        <v>0</v>
      </c>
      <c r="BJ40" s="57">
        <v>0</v>
      </c>
      <c r="BK40" s="57">
        <v>0</v>
      </c>
      <c r="BL40" s="57">
        <v>0</v>
      </c>
      <c r="BM40" s="57">
        <v>0</v>
      </c>
      <c r="BN40" s="57">
        <v>0</v>
      </c>
      <c r="BO40" s="57">
        <v>0</v>
      </c>
      <c r="BP40" s="57">
        <v>0</v>
      </c>
      <c r="BQ40" s="57">
        <v>0</v>
      </c>
      <c r="BR40" s="57">
        <v>0</v>
      </c>
      <c r="BS40" s="57">
        <v>0</v>
      </c>
      <c r="BT40" s="57">
        <v>0</v>
      </c>
      <c r="BU40" s="57">
        <v>0</v>
      </c>
      <c r="BV40" s="57">
        <v>0</v>
      </c>
      <c r="BW40" s="57">
        <v>0</v>
      </c>
      <c r="BX40" s="57">
        <v>0</v>
      </c>
      <c r="BY40" s="57">
        <v>0</v>
      </c>
      <c r="BZ40" s="57">
        <v>0</v>
      </c>
      <c r="CA40" s="57">
        <v>0</v>
      </c>
      <c r="CB40" s="57">
        <v>0</v>
      </c>
      <c r="CC40" s="57">
        <v>0</v>
      </c>
      <c r="CD40" s="57">
        <v>0</v>
      </c>
      <c r="CE40" s="57">
        <v>0</v>
      </c>
      <c r="CF40" s="57">
        <v>0</v>
      </c>
      <c r="CG40" s="57">
        <v>0</v>
      </c>
      <c r="CH40" s="57">
        <v>0</v>
      </c>
      <c r="CI40" s="57">
        <v>0</v>
      </c>
      <c r="CJ40" s="57">
        <v>0</v>
      </c>
      <c r="CK40" s="57">
        <v>0</v>
      </c>
      <c r="CL40" s="57">
        <v>0</v>
      </c>
      <c r="CM40" s="57">
        <v>0</v>
      </c>
      <c r="CN40" s="57">
        <v>0</v>
      </c>
      <c r="CO40" s="57">
        <v>0</v>
      </c>
      <c r="CP40" s="57">
        <v>0</v>
      </c>
      <c r="CQ40" s="57">
        <v>0</v>
      </c>
      <c r="CR40" s="57">
        <v>0</v>
      </c>
      <c r="CS40" s="57">
        <v>0</v>
      </c>
      <c r="CT40" s="57">
        <v>0</v>
      </c>
      <c r="CU40" s="57">
        <v>0</v>
      </c>
      <c r="CV40" s="57">
        <v>0</v>
      </c>
      <c r="CW40" s="57">
        <v>0</v>
      </c>
      <c r="CX40" s="57">
        <v>0</v>
      </c>
      <c r="CY40" s="57">
        <v>0</v>
      </c>
      <c r="CZ40" s="57">
        <v>0</v>
      </c>
      <c r="DA40" s="57">
        <v>0</v>
      </c>
      <c r="DB40" s="59">
        <f t="shared" si="0"/>
        <v>0</v>
      </c>
    </row>
    <row r="41" spans="4:106" ht="15.75">
      <c r="D41" s="56">
        <v>-17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  <c r="AP41" s="57">
        <v>0</v>
      </c>
      <c r="AQ41" s="57">
        <v>0</v>
      </c>
      <c r="AR41" s="57">
        <v>0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57">
        <v>0</v>
      </c>
      <c r="AY41" s="57">
        <v>0</v>
      </c>
      <c r="AZ41" s="57">
        <v>0</v>
      </c>
      <c r="BA41" s="57">
        <v>0</v>
      </c>
      <c r="BB41" s="57">
        <v>0</v>
      </c>
      <c r="BC41" s="58">
        <v>0</v>
      </c>
      <c r="BD41" s="57">
        <v>0</v>
      </c>
      <c r="BE41" s="57">
        <v>0</v>
      </c>
      <c r="BF41" s="57">
        <v>0</v>
      </c>
      <c r="BG41" s="57">
        <v>0</v>
      </c>
      <c r="BH41" s="57">
        <v>0</v>
      </c>
      <c r="BI41" s="57">
        <v>0</v>
      </c>
      <c r="BJ41" s="57">
        <v>0</v>
      </c>
      <c r="BK41" s="57">
        <v>0</v>
      </c>
      <c r="BL41" s="57">
        <v>0</v>
      </c>
      <c r="BM41" s="57">
        <v>0</v>
      </c>
      <c r="BN41" s="57">
        <v>0</v>
      </c>
      <c r="BO41" s="57">
        <v>0</v>
      </c>
      <c r="BP41" s="57">
        <v>0</v>
      </c>
      <c r="BQ41" s="57">
        <v>0</v>
      </c>
      <c r="BR41" s="57">
        <v>0</v>
      </c>
      <c r="BS41" s="57">
        <v>0</v>
      </c>
      <c r="BT41" s="57">
        <v>0</v>
      </c>
      <c r="BU41" s="57">
        <v>0</v>
      </c>
      <c r="BV41" s="57">
        <v>0</v>
      </c>
      <c r="BW41" s="57">
        <v>0</v>
      </c>
      <c r="BX41" s="57">
        <v>0</v>
      </c>
      <c r="BY41" s="57">
        <v>0</v>
      </c>
      <c r="BZ41" s="57">
        <v>0</v>
      </c>
      <c r="CA41" s="57">
        <v>0</v>
      </c>
      <c r="CB41" s="57">
        <v>0</v>
      </c>
      <c r="CC41" s="57">
        <v>0</v>
      </c>
      <c r="CD41" s="57">
        <v>0</v>
      </c>
      <c r="CE41" s="57">
        <v>0</v>
      </c>
      <c r="CF41" s="57">
        <v>0</v>
      </c>
      <c r="CG41" s="57">
        <v>0</v>
      </c>
      <c r="CH41" s="57">
        <v>0</v>
      </c>
      <c r="CI41" s="57">
        <v>0</v>
      </c>
      <c r="CJ41" s="57">
        <v>0</v>
      </c>
      <c r="CK41" s="57">
        <v>0</v>
      </c>
      <c r="CL41" s="57">
        <v>0</v>
      </c>
      <c r="CM41" s="57">
        <v>0</v>
      </c>
      <c r="CN41" s="57">
        <v>0</v>
      </c>
      <c r="CO41" s="57">
        <v>0</v>
      </c>
      <c r="CP41" s="57">
        <v>0</v>
      </c>
      <c r="CQ41" s="57">
        <v>0</v>
      </c>
      <c r="CR41" s="57">
        <v>0</v>
      </c>
      <c r="CS41" s="57">
        <v>0</v>
      </c>
      <c r="CT41" s="57">
        <v>0</v>
      </c>
      <c r="CU41" s="57">
        <v>0</v>
      </c>
      <c r="CV41" s="57">
        <v>0</v>
      </c>
      <c r="CW41" s="57">
        <v>0</v>
      </c>
      <c r="CX41" s="57">
        <v>0</v>
      </c>
      <c r="CY41" s="57">
        <v>0</v>
      </c>
      <c r="CZ41" s="57">
        <v>0</v>
      </c>
      <c r="DA41" s="57">
        <v>0</v>
      </c>
      <c r="DB41" s="59">
        <f t="shared" si="0"/>
        <v>0</v>
      </c>
    </row>
    <row r="42" spans="4:106" ht="15.75">
      <c r="D42" s="56">
        <v>-18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0</v>
      </c>
      <c r="AZ42" s="57">
        <v>0</v>
      </c>
      <c r="BA42" s="57">
        <v>0</v>
      </c>
      <c r="BB42" s="57">
        <v>0</v>
      </c>
      <c r="BC42" s="58">
        <v>0</v>
      </c>
      <c r="BD42" s="57">
        <v>0</v>
      </c>
      <c r="BE42" s="57">
        <v>0</v>
      </c>
      <c r="BF42" s="57">
        <v>0</v>
      </c>
      <c r="BG42" s="57">
        <v>0</v>
      </c>
      <c r="BH42" s="57">
        <v>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</v>
      </c>
      <c r="BO42" s="57">
        <v>0</v>
      </c>
      <c r="BP42" s="57">
        <v>0</v>
      </c>
      <c r="BQ42" s="57">
        <v>0</v>
      </c>
      <c r="BR42" s="57">
        <v>0</v>
      </c>
      <c r="BS42" s="57">
        <v>0</v>
      </c>
      <c r="BT42" s="57">
        <v>0</v>
      </c>
      <c r="BU42" s="57">
        <v>0</v>
      </c>
      <c r="BV42" s="57">
        <v>0</v>
      </c>
      <c r="BW42" s="57">
        <v>0</v>
      </c>
      <c r="BX42" s="57">
        <v>0</v>
      </c>
      <c r="BY42" s="57">
        <v>0</v>
      </c>
      <c r="BZ42" s="57">
        <v>0</v>
      </c>
      <c r="CA42" s="57">
        <v>0</v>
      </c>
      <c r="CB42" s="57">
        <v>0</v>
      </c>
      <c r="CC42" s="57">
        <v>0</v>
      </c>
      <c r="CD42" s="57">
        <v>0</v>
      </c>
      <c r="CE42" s="57">
        <v>0</v>
      </c>
      <c r="CF42" s="57">
        <v>0</v>
      </c>
      <c r="CG42" s="57">
        <v>0</v>
      </c>
      <c r="CH42" s="57">
        <v>0</v>
      </c>
      <c r="CI42" s="57">
        <v>0</v>
      </c>
      <c r="CJ42" s="57">
        <v>0</v>
      </c>
      <c r="CK42" s="57">
        <v>0</v>
      </c>
      <c r="CL42" s="57">
        <v>0</v>
      </c>
      <c r="CM42" s="57">
        <v>0</v>
      </c>
      <c r="CN42" s="57">
        <v>0</v>
      </c>
      <c r="CO42" s="57">
        <v>0</v>
      </c>
      <c r="CP42" s="57">
        <v>0</v>
      </c>
      <c r="CQ42" s="57">
        <v>0</v>
      </c>
      <c r="CR42" s="57">
        <v>0</v>
      </c>
      <c r="CS42" s="57">
        <v>0</v>
      </c>
      <c r="CT42" s="57">
        <v>0</v>
      </c>
      <c r="CU42" s="57">
        <v>0</v>
      </c>
      <c r="CV42" s="57">
        <v>0</v>
      </c>
      <c r="CW42" s="57">
        <v>0</v>
      </c>
      <c r="CX42" s="57">
        <v>0</v>
      </c>
      <c r="CY42" s="57">
        <v>0</v>
      </c>
      <c r="CZ42" s="57">
        <v>0</v>
      </c>
      <c r="DA42" s="57">
        <v>0</v>
      </c>
      <c r="DB42" s="59">
        <f t="shared" si="0"/>
        <v>0</v>
      </c>
    </row>
    <row r="43" spans="4:106" ht="15.75">
      <c r="D43" s="56">
        <v>-19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57">
        <v>0</v>
      </c>
      <c r="BA43" s="57">
        <v>0</v>
      </c>
      <c r="BB43" s="57">
        <v>0</v>
      </c>
      <c r="BC43" s="58">
        <v>0</v>
      </c>
      <c r="BD43" s="57">
        <v>0</v>
      </c>
      <c r="BE43" s="57">
        <v>0</v>
      </c>
      <c r="BF43" s="57">
        <v>0</v>
      </c>
      <c r="BG43" s="57">
        <v>0</v>
      </c>
      <c r="BH43" s="57">
        <v>0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</v>
      </c>
      <c r="BQ43" s="57">
        <v>0</v>
      </c>
      <c r="BR43" s="57">
        <v>0</v>
      </c>
      <c r="BS43" s="57">
        <v>0</v>
      </c>
      <c r="BT43" s="57">
        <v>0</v>
      </c>
      <c r="BU43" s="57">
        <v>0</v>
      </c>
      <c r="BV43" s="57">
        <v>0</v>
      </c>
      <c r="BW43" s="57">
        <v>0</v>
      </c>
      <c r="BX43" s="57">
        <v>0</v>
      </c>
      <c r="BY43" s="57">
        <v>0</v>
      </c>
      <c r="BZ43" s="57">
        <v>0</v>
      </c>
      <c r="CA43" s="57">
        <v>0</v>
      </c>
      <c r="CB43" s="57">
        <v>0</v>
      </c>
      <c r="CC43" s="57">
        <v>0</v>
      </c>
      <c r="CD43" s="57">
        <v>0</v>
      </c>
      <c r="CE43" s="57">
        <v>0</v>
      </c>
      <c r="CF43" s="57">
        <v>0</v>
      </c>
      <c r="CG43" s="57">
        <v>0</v>
      </c>
      <c r="CH43" s="57">
        <v>0</v>
      </c>
      <c r="CI43" s="57">
        <v>0</v>
      </c>
      <c r="CJ43" s="57">
        <v>0</v>
      </c>
      <c r="CK43" s="57">
        <v>0</v>
      </c>
      <c r="CL43" s="57">
        <v>0</v>
      </c>
      <c r="CM43" s="57">
        <v>0</v>
      </c>
      <c r="CN43" s="57">
        <v>0</v>
      </c>
      <c r="CO43" s="57">
        <v>0</v>
      </c>
      <c r="CP43" s="57">
        <v>0</v>
      </c>
      <c r="CQ43" s="57">
        <v>0</v>
      </c>
      <c r="CR43" s="57">
        <v>0</v>
      </c>
      <c r="CS43" s="57">
        <v>0</v>
      </c>
      <c r="CT43" s="57">
        <v>0</v>
      </c>
      <c r="CU43" s="57">
        <v>0</v>
      </c>
      <c r="CV43" s="57">
        <v>0</v>
      </c>
      <c r="CW43" s="57">
        <v>0</v>
      </c>
      <c r="CX43" s="57">
        <v>0</v>
      </c>
      <c r="CY43" s="57">
        <v>0</v>
      </c>
      <c r="CZ43" s="57">
        <v>0</v>
      </c>
      <c r="DA43" s="57">
        <v>0</v>
      </c>
      <c r="DB43" s="59">
        <f t="shared" si="0"/>
        <v>0</v>
      </c>
    </row>
    <row r="44" spans="4:106" ht="15.75">
      <c r="D44" s="56">
        <v>-20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57">
        <v>0</v>
      </c>
      <c r="BA44" s="57">
        <v>0</v>
      </c>
      <c r="BB44" s="57">
        <v>0</v>
      </c>
      <c r="BC44" s="58">
        <v>0</v>
      </c>
      <c r="BD44" s="57">
        <v>0</v>
      </c>
      <c r="BE44" s="57">
        <v>0</v>
      </c>
      <c r="BF44" s="57">
        <v>0</v>
      </c>
      <c r="BG44" s="57">
        <v>0</v>
      </c>
      <c r="BH44" s="57">
        <v>0</v>
      </c>
      <c r="BI44" s="57">
        <v>0</v>
      </c>
      <c r="BJ44" s="57">
        <v>0</v>
      </c>
      <c r="BK44" s="57">
        <v>0</v>
      </c>
      <c r="BL44" s="57">
        <v>0</v>
      </c>
      <c r="BM44" s="57">
        <v>0</v>
      </c>
      <c r="BN44" s="57">
        <v>0</v>
      </c>
      <c r="BO44" s="57">
        <v>0</v>
      </c>
      <c r="BP44" s="57">
        <v>0</v>
      </c>
      <c r="BQ44" s="57">
        <v>0</v>
      </c>
      <c r="BR44" s="57">
        <v>0</v>
      </c>
      <c r="BS44" s="57">
        <v>0</v>
      </c>
      <c r="BT44" s="57">
        <v>0</v>
      </c>
      <c r="BU44" s="57">
        <v>0</v>
      </c>
      <c r="BV44" s="57">
        <v>0</v>
      </c>
      <c r="BW44" s="57">
        <v>0</v>
      </c>
      <c r="BX44" s="57">
        <v>0</v>
      </c>
      <c r="BY44" s="57">
        <v>0</v>
      </c>
      <c r="BZ44" s="57">
        <v>0</v>
      </c>
      <c r="CA44" s="57">
        <v>0</v>
      </c>
      <c r="CB44" s="57">
        <v>0</v>
      </c>
      <c r="CC44" s="57">
        <v>0</v>
      </c>
      <c r="CD44" s="57">
        <v>0</v>
      </c>
      <c r="CE44" s="57">
        <v>0</v>
      </c>
      <c r="CF44" s="57">
        <v>0</v>
      </c>
      <c r="CG44" s="57">
        <v>0</v>
      </c>
      <c r="CH44" s="57">
        <v>0</v>
      </c>
      <c r="CI44" s="57">
        <v>0</v>
      </c>
      <c r="CJ44" s="57">
        <v>0</v>
      </c>
      <c r="CK44" s="57">
        <v>0</v>
      </c>
      <c r="CL44" s="57">
        <v>0</v>
      </c>
      <c r="CM44" s="57">
        <v>0</v>
      </c>
      <c r="CN44" s="57">
        <v>0</v>
      </c>
      <c r="CO44" s="57">
        <v>0</v>
      </c>
      <c r="CP44" s="57">
        <v>0</v>
      </c>
      <c r="CQ44" s="57">
        <v>0</v>
      </c>
      <c r="CR44" s="57">
        <v>0</v>
      </c>
      <c r="CS44" s="57">
        <v>0</v>
      </c>
      <c r="CT44" s="57">
        <v>0</v>
      </c>
      <c r="CU44" s="57">
        <v>0</v>
      </c>
      <c r="CV44" s="57">
        <v>0</v>
      </c>
      <c r="CW44" s="57">
        <v>0</v>
      </c>
      <c r="CX44" s="57">
        <v>0</v>
      </c>
      <c r="CY44" s="57">
        <v>0</v>
      </c>
      <c r="CZ44" s="57">
        <v>0</v>
      </c>
      <c r="DA44" s="57">
        <v>0</v>
      </c>
      <c r="DB44" s="59">
        <f t="shared" si="0"/>
        <v>0</v>
      </c>
    </row>
    <row r="45" spans="4:106" ht="15.75"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7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50"/>
    </row>
  </sheetData>
  <sheetProtection password="CE23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D329"/>
  <sheetViews>
    <sheetView zoomScalePageLayoutView="0" workbookViewId="0" topLeftCell="A12">
      <selection activeCell="B22" sqref="B22"/>
    </sheetView>
  </sheetViews>
  <sheetFormatPr defaultColWidth="9.00390625" defaultRowHeight="15.75"/>
  <cols>
    <col min="1" max="1" width="44.875" style="0" bestFit="1" customWidth="1"/>
    <col min="2" max="2" width="6.875" style="4" bestFit="1" customWidth="1"/>
    <col min="3" max="3" width="3.375" style="3" customWidth="1"/>
    <col min="4" max="4" width="3.125" style="9" bestFit="1" customWidth="1"/>
    <col min="5" max="45" width="4.00390625" style="5" bestFit="1" customWidth="1"/>
    <col min="46" max="46" width="2.875" style="5" bestFit="1" customWidth="1"/>
    <col min="47" max="63" width="3.875" style="5" bestFit="1" customWidth="1"/>
    <col min="64" max="64" width="2.875" style="5" bestFit="1" customWidth="1"/>
    <col min="65" max="65" width="3.375" style="5" bestFit="1" customWidth="1"/>
    <col min="66" max="66" width="3.625" style="5" bestFit="1" customWidth="1"/>
    <col min="67" max="105" width="3.625" style="5" customWidth="1"/>
    <col min="106" max="106" width="5.25390625" style="5" bestFit="1" customWidth="1"/>
    <col min="107" max="139" width="2.625" style="0" customWidth="1"/>
  </cols>
  <sheetData>
    <row r="1" spans="2:106" ht="15.75">
      <c r="B1" s="2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9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50"/>
    </row>
    <row r="2" spans="4:106" ht="15.75">
      <c r="D2" s="51" t="s">
        <v>0</v>
      </c>
      <c r="BC2" s="52"/>
      <c r="DB2" s="50"/>
    </row>
    <row r="3" spans="1:160" ht="15.75">
      <c r="A3" s="6"/>
      <c r="B3" s="7"/>
      <c r="C3" s="8" t="s">
        <v>2</v>
      </c>
      <c r="D3" s="53"/>
      <c r="E3" s="54">
        <v>-50</v>
      </c>
      <c r="F3" s="54">
        <v>-49</v>
      </c>
      <c r="G3" s="54">
        <v>-48</v>
      </c>
      <c r="H3" s="54">
        <v>-47</v>
      </c>
      <c r="I3" s="54">
        <v>-46</v>
      </c>
      <c r="J3" s="54">
        <v>-45</v>
      </c>
      <c r="K3" s="54">
        <v>-44</v>
      </c>
      <c r="L3" s="54">
        <v>-43</v>
      </c>
      <c r="M3" s="54">
        <v>-42</v>
      </c>
      <c r="N3" s="54">
        <v>-41</v>
      </c>
      <c r="O3" s="54">
        <v>-40</v>
      </c>
      <c r="P3" s="54">
        <v>-39</v>
      </c>
      <c r="Q3" s="54">
        <v>-38</v>
      </c>
      <c r="R3" s="54">
        <v>-37</v>
      </c>
      <c r="S3" s="54">
        <v>-36</v>
      </c>
      <c r="T3" s="54">
        <v>-35</v>
      </c>
      <c r="U3" s="54">
        <v>-34</v>
      </c>
      <c r="V3" s="54">
        <v>-33</v>
      </c>
      <c r="W3" s="54">
        <v>-32</v>
      </c>
      <c r="X3" s="54">
        <v>-31</v>
      </c>
      <c r="Y3" s="54">
        <v>-30</v>
      </c>
      <c r="Z3" s="54">
        <v>-29</v>
      </c>
      <c r="AA3" s="54">
        <v>-28</v>
      </c>
      <c r="AB3" s="54">
        <v>-27</v>
      </c>
      <c r="AC3" s="54">
        <v>-26</v>
      </c>
      <c r="AD3" s="54">
        <v>-25</v>
      </c>
      <c r="AE3" s="54">
        <v>-24</v>
      </c>
      <c r="AF3" s="54">
        <v>-23</v>
      </c>
      <c r="AG3" s="54">
        <v>-22</v>
      </c>
      <c r="AH3" s="54">
        <v>-21</v>
      </c>
      <c r="AI3" s="54">
        <v>-20</v>
      </c>
      <c r="AJ3" s="54">
        <v>-19</v>
      </c>
      <c r="AK3" s="54">
        <v>-18</v>
      </c>
      <c r="AL3" s="54">
        <v>-17</v>
      </c>
      <c r="AM3" s="54">
        <v>-16</v>
      </c>
      <c r="AN3" s="54">
        <v>-15</v>
      </c>
      <c r="AO3" s="54">
        <v>-14</v>
      </c>
      <c r="AP3" s="54">
        <v>-13</v>
      </c>
      <c r="AQ3" s="54">
        <v>-12</v>
      </c>
      <c r="AR3" s="54">
        <v>-11</v>
      </c>
      <c r="AS3" s="36">
        <v>-10</v>
      </c>
      <c r="AT3" s="36">
        <v>-9</v>
      </c>
      <c r="AU3" s="36">
        <v>-8</v>
      </c>
      <c r="AV3" s="36">
        <v>-7</v>
      </c>
      <c r="AW3" s="36">
        <v>-6</v>
      </c>
      <c r="AX3" s="36">
        <v>-5</v>
      </c>
      <c r="AY3" s="36">
        <v>-4</v>
      </c>
      <c r="AZ3" s="36">
        <v>-3</v>
      </c>
      <c r="BA3" s="36">
        <v>-2</v>
      </c>
      <c r="BB3" s="36">
        <v>-1</v>
      </c>
      <c r="BC3" s="37">
        <v>0</v>
      </c>
      <c r="BD3" s="36">
        <v>1</v>
      </c>
      <c r="BE3" s="36">
        <v>2</v>
      </c>
      <c r="BF3" s="36">
        <v>3</v>
      </c>
      <c r="BG3" s="36">
        <v>4</v>
      </c>
      <c r="BH3" s="36">
        <v>5</v>
      </c>
      <c r="BI3" s="36">
        <v>6</v>
      </c>
      <c r="BJ3" s="36">
        <v>7</v>
      </c>
      <c r="BK3" s="36">
        <v>8</v>
      </c>
      <c r="BL3" s="36">
        <v>9</v>
      </c>
      <c r="BM3" s="36">
        <v>10</v>
      </c>
      <c r="BN3" s="54">
        <v>11</v>
      </c>
      <c r="BO3" s="54">
        <v>12</v>
      </c>
      <c r="BP3" s="54">
        <v>13</v>
      </c>
      <c r="BQ3" s="54">
        <v>14</v>
      </c>
      <c r="BR3" s="54">
        <v>15</v>
      </c>
      <c r="BS3" s="54">
        <v>16</v>
      </c>
      <c r="BT3" s="54">
        <v>17</v>
      </c>
      <c r="BU3" s="54">
        <v>18</v>
      </c>
      <c r="BV3" s="54">
        <v>19</v>
      </c>
      <c r="BW3" s="54">
        <v>20</v>
      </c>
      <c r="BX3" s="54">
        <v>21</v>
      </c>
      <c r="BY3" s="54">
        <v>22</v>
      </c>
      <c r="BZ3" s="54">
        <v>23</v>
      </c>
      <c r="CA3" s="54">
        <v>24</v>
      </c>
      <c r="CB3" s="54">
        <v>25</v>
      </c>
      <c r="CC3" s="54">
        <v>26</v>
      </c>
      <c r="CD3" s="54">
        <v>27</v>
      </c>
      <c r="CE3" s="54">
        <v>28</v>
      </c>
      <c r="CF3" s="54">
        <v>29</v>
      </c>
      <c r="CG3" s="54">
        <v>30</v>
      </c>
      <c r="CH3" s="54">
        <v>31</v>
      </c>
      <c r="CI3" s="54">
        <v>32</v>
      </c>
      <c r="CJ3" s="54">
        <v>33</v>
      </c>
      <c r="CK3" s="54">
        <v>34</v>
      </c>
      <c r="CL3" s="54">
        <v>35</v>
      </c>
      <c r="CM3" s="54">
        <v>36</v>
      </c>
      <c r="CN3" s="54">
        <v>37</v>
      </c>
      <c r="CO3" s="54">
        <v>38</v>
      </c>
      <c r="CP3" s="54">
        <v>39</v>
      </c>
      <c r="CQ3" s="54">
        <v>40</v>
      </c>
      <c r="CR3" s="54">
        <v>41</v>
      </c>
      <c r="CS3" s="54">
        <v>42</v>
      </c>
      <c r="CT3" s="54">
        <v>43</v>
      </c>
      <c r="CU3" s="54">
        <v>44</v>
      </c>
      <c r="CV3" s="54">
        <v>45</v>
      </c>
      <c r="CW3" s="54">
        <v>46</v>
      </c>
      <c r="CX3" s="54">
        <v>47</v>
      </c>
      <c r="CY3" s="54">
        <v>48</v>
      </c>
      <c r="CZ3" s="54">
        <v>49</v>
      </c>
      <c r="DA3" s="54">
        <v>50</v>
      </c>
      <c r="DB3" s="50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06" ht="15.75">
      <c r="A4" s="6"/>
      <c r="B4" s="7"/>
      <c r="D4" s="56">
        <v>20</v>
      </c>
      <c r="E4" s="57">
        <v>0</v>
      </c>
      <c r="F4" s="57">
        <v>0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0</v>
      </c>
      <c r="V4" s="57">
        <v>0</v>
      </c>
      <c r="W4" s="57">
        <v>0</v>
      </c>
      <c r="X4" s="57">
        <v>0</v>
      </c>
      <c r="Y4" s="57">
        <v>0</v>
      </c>
      <c r="Z4" s="57">
        <v>0</v>
      </c>
      <c r="AA4" s="57">
        <v>0</v>
      </c>
      <c r="AB4" s="57">
        <v>0</v>
      </c>
      <c r="AC4" s="57">
        <v>0</v>
      </c>
      <c r="AD4" s="57">
        <v>0</v>
      </c>
      <c r="AE4" s="57">
        <v>0</v>
      </c>
      <c r="AF4" s="57">
        <v>0</v>
      </c>
      <c r="AG4" s="57">
        <v>0</v>
      </c>
      <c r="AH4" s="57">
        <v>0</v>
      </c>
      <c r="AI4" s="57">
        <v>0</v>
      </c>
      <c r="AJ4" s="57">
        <v>0</v>
      </c>
      <c r="AK4" s="57">
        <v>0</v>
      </c>
      <c r="AL4" s="57">
        <v>0</v>
      </c>
      <c r="AM4" s="57">
        <v>0</v>
      </c>
      <c r="AN4" s="57">
        <v>0</v>
      </c>
      <c r="AO4" s="57">
        <v>0</v>
      </c>
      <c r="AP4" s="57">
        <v>0</v>
      </c>
      <c r="AQ4" s="57">
        <v>0</v>
      </c>
      <c r="AR4" s="57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7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57">
        <v>0</v>
      </c>
      <c r="BO4" s="57">
        <v>0</v>
      </c>
      <c r="BP4" s="57">
        <v>0</v>
      </c>
      <c r="BQ4" s="57">
        <v>0</v>
      </c>
      <c r="BR4" s="57">
        <v>0</v>
      </c>
      <c r="BS4" s="57">
        <v>0</v>
      </c>
      <c r="BT4" s="57">
        <v>0</v>
      </c>
      <c r="BU4" s="57">
        <v>0</v>
      </c>
      <c r="BV4" s="57">
        <v>0</v>
      </c>
      <c r="BW4" s="57">
        <v>0</v>
      </c>
      <c r="BX4" s="57">
        <v>0</v>
      </c>
      <c r="BY4" s="57">
        <v>0</v>
      </c>
      <c r="BZ4" s="57">
        <v>0</v>
      </c>
      <c r="CA4" s="57">
        <v>0</v>
      </c>
      <c r="CB4" s="57">
        <v>0</v>
      </c>
      <c r="CC4" s="57">
        <v>0</v>
      </c>
      <c r="CD4" s="57">
        <v>0</v>
      </c>
      <c r="CE4" s="57">
        <v>0</v>
      </c>
      <c r="CF4" s="57">
        <v>0</v>
      </c>
      <c r="CG4" s="57">
        <v>0</v>
      </c>
      <c r="CH4" s="57">
        <v>0</v>
      </c>
      <c r="CI4" s="57">
        <v>0</v>
      </c>
      <c r="CJ4" s="57">
        <v>0</v>
      </c>
      <c r="CK4" s="57">
        <v>0</v>
      </c>
      <c r="CL4" s="57">
        <v>0</v>
      </c>
      <c r="CM4" s="57">
        <v>0</v>
      </c>
      <c r="CN4" s="57">
        <v>0</v>
      </c>
      <c r="CO4" s="57">
        <v>0</v>
      </c>
      <c r="CP4" s="57">
        <v>0</v>
      </c>
      <c r="CQ4" s="57">
        <v>0</v>
      </c>
      <c r="CR4" s="57">
        <v>0</v>
      </c>
      <c r="CS4" s="57">
        <v>0</v>
      </c>
      <c r="CT4" s="57">
        <v>0</v>
      </c>
      <c r="CU4" s="57">
        <v>0</v>
      </c>
      <c r="CV4" s="57">
        <v>0</v>
      </c>
      <c r="CW4" s="57">
        <v>0</v>
      </c>
      <c r="CX4" s="57">
        <v>0</v>
      </c>
      <c r="CY4" s="57">
        <v>0</v>
      </c>
      <c r="CZ4" s="57">
        <v>0</v>
      </c>
      <c r="DA4" s="57">
        <v>0</v>
      </c>
      <c r="DB4" s="59">
        <f aca="true" t="shared" si="0" ref="DB4:DB44">((SUM(E4:DA4))*($B$8^2))*(1000/(9.81*10000))</f>
        <v>0</v>
      </c>
    </row>
    <row r="5" spans="1:106" ht="15.75">
      <c r="A5" s="6"/>
      <c r="B5" s="7"/>
      <c r="D5" s="56">
        <v>19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0</v>
      </c>
      <c r="V5" s="57">
        <v>0</v>
      </c>
      <c r="W5" s="57">
        <v>0</v>
      </c>
      <c r="X5" s="57">
        <v>0</v>
      </c>
      <c r="Y5" s="57">
        <v>0</v>
      </c>
      <c r="Z5" s="57">
        <v>0</v>
      </c>
      <c r="AA5" s="57">
        <v>0</v>
      </c>
      <c r="AB5" s="57">
        <v>0</v>
      </c>
      <c r="AC5" s="57">
        <v>0</v>
      </c>
      <c r="AD5" s="57">
        <v>0</v>
      </c>
      <c r="AE5" s="57">
        <v>0</v>
      </c>
      <c r="AF5" s="57">
        <v>0</v>
      </c>
      <c r="AG5" s="57">
        <v>0</v>
      </c>
      <c r="AH5" s="57">
        <v>0</v>
      </c>
      <c r="AI5" s="57">
        <v>0</v>
      </c>
      <c r="AJ5" s="57">
        <v>0</v>
      </c>
      <c r="AK5" s="57">
        <v>0</v>
      </c>
      <c r="AL5" s="57">
        <v>0</v>
      </c>
      <c r="AM5" s="57">
        <v>0</v>
      </c>
      <c r="AN5" s="57">
        <v>0</v>
      </c>
      <c r="AO5" s="57">
        <v>0</v>
      </c>
      <c r="AP5" s="57">
        <v>0</v>
      </c>
      <c r="AQ5" s="57">
        <v>0</v>
      </c>
      <c r="AR5" s="57">
        <v>0</v>
      </c>
      <c r="AS5" s="39">
        <v>0</v>
      </c>
      <c r="AT5" s="39">
        <v>0</v>
      </c>
      <c r="AU5" s="39">
        <v>0</v>
      </c>
      <c r="AV5" s="39">
        <v>0</v>
      </c>
      <c r="AW5" s="39">
        <v>0</v>
      </c>
      <c r="AX5" s="39">
        <v>0</v>
      </c>
      <c r="AY5" s="39">
        <v>0</v>
      </c>
      <c r="AZ5" s="39">
        <v>0</v>
      </c>
      <c r="BA5" s="39">
        <v>0</v>
      </c>
      <c r="BB5" s="39">
        <v>0</v>
      </c>
      <c r="BC5" s="37">
        <v>0</v>
      </c>
      <c r="BD5" s="39">
        <v>0</v>
      </c>
      <c r="BE5" s="39">
        <v>0</v>
      </c>
      <c r="BF5" s="39">
        <v>0</v>
      </c>
      <c r="BG5" s="39">
        <v>0</v>
      </c>
      <c r="BH5" s="39">
        <v>0</v>
      </c>
      <c r="BI5" s="39">
        <v>0</v>
      </c>
      <c r="BJ5" s="39">
        <v>0</v>
      </c>
      <c r="BK5" s="39">
        <v>0</v>
      </c>
      <c r="BL5" s="39">
        <v>0</v>
      </c>
      <c r="BM5" s="39">
        <v>0</v>
      </c>
      <c r="BN5" s="57">
        <v>0</v>
      </c>
      <c r="BO5" s="57">
        <v>0</v>
      </c>
      <c r="BP5" s="57">
        <v>0</v>
      </c>
      <c r="BQ5" s="57">
        <v>0</v>
      </c>
      <c r="BR5" s="57">
        <v>0</v>
      </c>
      <c r="BS5" s="57">
        <v>0</v>
      </c>
      <c r="BT5" s="57">
        <v>0</v>
      </c>
      <c r="BU5" s="57">
        <v>0</v>
      </c>
      <c r="BV5" s="57">
        <v>0</v>
      </c>
      <c r="BW5" s="57">
        <v>0</v>
      </c>
      <c r="BX5" s="57">
        <v>0</v>
      </c>
      <c r="BY5" s="57">
        <v>0</v>
      </c>
      <c r="BZ5" s="57">
        <v>0</v>
      </c>
      <c r="CA5" s="57">
        <v>0</v>
      </c>
      <c r="CB5" s="57">
        <v>0</v>
      </c>
      <c r="CC5" s="57">
        <v>0</v>
      </c>
      <c r="CD5" s="57">
        <v>0</v>
      </c>
      <c r="CE5" s="57">
        <v>0</v>
      </c>
      <c r="CF5" s="57">
        <v>0</v>
      </c>
      <c r="CG5" s="57">
        <v>0</v>
      </c>
      <c r="CH5" s="57">
        <v>0</v>
      </c>
      <c r="CI5" s="57">
        <v>0</v>
      </c>
      <c r="CJ5" s="57">
        <v>0</v>
      </c>
      <c r="CK5" s="57">
        <v>0</v>
      </c>
      <c r="CL5" s="57">
        <v>0</v>
      </c>
      <c r="CM5" s="57">
        <v>0</v>
      </c>
      <c r="CN5" s="57">
        <v>0</v>
      </c>
      <c r="CO5" s="57">
        <v>0</v>
      </c>
      <c r="CP5" s="57">
        <v>0</v>
      </c>
      <c r="CQ5" s="57">
        <v>0</v>
      </c>
      <c r="CR5" s="57">
        <v>0</v>
      </c>
      <c r="CS5" s="57">
        <v>0</v>
      </c>
      <c r="CT5" s="57">
        <v>0</v>
      </c>
      <c r="CU5" s="57">
        <v>0</v>
      </c>
      <c r="CV5" s="57">
        <v>0</v>
      </c>
      <c r="CW5" s="57">
        <v>0</v>
      </c>
      <c r="CX5" s="57">
        <v>0</v>
      </c>
      <c r="CY5" s="57">
        <v>0</v>
      </c>
      <c r="CZ5" s="57">
        <v>0</v>
      </c>
      <c r="DA5" s="57">
        <v>0</v>
      </c>
      <c r="DB5" s="59">
        <f t="shared" si="0"/>
        <v>0</v>
      </c>
    </row>
    <row r="6" spans="1:106" ht="15.75">
      <c r="A6" s="6"/>
      <c r="B6" s="7"/>
      <c r="D6" s="56">
        <v>18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0</v>
      </c>
      <c r="W6" s="57">
        <v>0</v>
      </c>
      <c r="X6" s="57">
        <v>0</v>
      </c>
      <c r="Y6" s="57">
        <v>0</v>
      </c>
      <c r="Z6" s="57">
        <v>0</v>
      </c>
      <c r="AA6" s="57">
        <v>0</v>
      </c>
      <c r="AB6" s="57">
        <v>0</v>
      </c>
      <c r="AC6" s="57">
        <v>0</v>
      </c>
      <c r="AD6" s="57">
        <v>0</v>
      </c>
      <c r="AE6" s="57">
        <v>0</v>
      </c>
      <c r="AF6" s="57">
        <v>0</v>
      </c>
      <c r="AG6" s="57">
        <v>0</v>
      </c>
      <c r="AH6" s="57">
        <v>0</v>
      </c>
      <c r="AI6" s="57">
        <v>0</v>
      </c>
      <c r="AJ6" s="57">
        <v>0</v>
      </c>
      <c r="AK6" s="57">
        <v>0</v>
      </c>
      <c r="AL6" s="57">
        <v>0</v>
      </c>
      <c r="AM6" s="57">
        <v>0</v>
      </c>
      <c r="AN6" s="57">
        <v>0</v>
      </c>
      <c r="AO6" s="57">
        <v>0</v>
      </c>
      <c r="AP6" s="57">
        <v>0</v>
      </c>
      <c r="AQ6" s="57">
        <v>0</v>
      </c>
      <c r="AR6" s="57">
        <v>0</v>
      </c>
      <c r="AS6" s="39">
        <v>0</v>
      </c>
      <c r="AT6" s="39">
        <v>0</v>
      </c>
      <c r="AU6" s="39">
        <v>0</v>
      </c>
      <c r="AV6" s="39">
        <v>0</v>
      </c>
      <c r="AW6" s="39">
        <v>0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7">
        <v>0</v>
      </c>
      <c r="BD6" s="39">
        <v>0</v>
      </c>
      <c r="BE6" s="39">
        <v>0</v>
      </c>
      <c r="BF6" s="39">
        <v>0</v>
      </c>
      <c r="BG6" s="39">
        <v>0</v>
      </c>
      <c r="BH6" s="39">
        <v>0</v>
      </c>
      <c r="BI6" s="39">
        <v>0</v>
      </c>
      <c r="BJ6" s="39">
        <v>0</v>
      </c>
      <c r="BK6" s="39">
        <v>0</v>
      </c>
      <c r="BL6" s="39">
        <v>0</v>
      </c>
      <c r="BM6" s="39">
        <v>0</v>
      </c>
      <c r="BN6" s="57">
        <v>0</v>
      </c>
      <c r="BO6" s="57">
        <v>0</v>
      </c>
      <c r="BP6" s="57">
        <v>0</v>
      </c>
      <c r="BQ6" s="57">
        <v>0</v>
      </c>
      <c r="BR6" s="57">
        <v>0</v>
      </c>
      <c r="BS6" s="57">
        <v>0</v>
      </c>
      <c r="BT6" s="57">
        <v>0</v>
      </c>
      <c r="BU6" s="57">
        <v>0</v>
      </c>
      <c r="BV6" s="57">
        <v>0</v>
      </c>
      <c r="BW6" s="57">
        <v>0</v>
      </c>
      <c r="BX6" s="57">
        <v>0</v>
      </c>
      <c r="BY6" s="57">
        <v>0</v>
      </c>
      <c r="BZ6" s="57">
        <v>0</v>
      </c>
      <c r="CA6" s="57">
        <v>0</v>
      </c>
      <c r="CB6" s="57">
        <v>0</v>
      </c>
      <c r="CC6" s="57">
        <v>0</v>
      </c>
      <c r="CD6" s="57">
        <v>0</v>
      </c>
      <c r="CE6" s="57">
        <v>0</v>
      </c>
      <c r="CF6" s="57">
        <v>0</v>
      </c>
      <c r="CG6" s="57">
        <v>0</v>
      </c>
      <c r="CH6" s="57">
        <v>0</v>
      </c>
      <c r="CI6" s="57">
        <v>0</v>
      </c>
      <c r="CJ6" s="57">
        <v>0</v>
      </c>
      <c r="CK6" s="57">
        <v>0</v>
      </c>
      <c r="CL6" s="57">
        <v>0</v>
      </c>
      <c r="CM6" s="57">
        <v>0</v>
      </c>
      <c r="CN6" s="57">
        <v>0</v>
      </c>
      <c r="CO6" s="57">
        <v>0</v>
      </c>
      <c r="CP6" s="57">
        <v>0</v>
      </c>
      <c r="CQ6" s="57">
        <v>0</v>
      </c>
      <c r="CR6" s="57">
        <v>0</v>
      </c>
      <c r="CS6" s="57">
        <v>0</v>
      </c>
      <c r="CT6" s="57">
        <v>0</v>
      </c>
      <c r="CU6" s="57">
        <v>0</v>
      </c>
      <c r="CV6" s="57">
        <v>0</v>
      </c>
      <c r="CW6" s="57">
        <v>0</v>
      </c>
      <c r="CX6" s="57">
        <v>0</v>
      </c>
      <c r="CY6" s="57">
        <v>0</v>
      </c>
      <c r="CZ6" s="57">
        <v>0</v>
      </c>
      <c r="DA6" s="57">
        <v>0</v>
      </c>
      <c r="DB6" s="59">
        <f t="shared" si="0"/>
        <v>0</v>
      </c>
    </row>
    <row r="7" spans="4:106" ht="15.75">
      <c r="D7" s="56">
        <v>17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0</v>
      </c>
      <c r="AK7" s="57">
        <v>0</v>
      </c>
      <c r="AL7" s="57">
        <v>0</v>
      </c>
      <c r="AM7" s="57">
        <v>0</v>
      </c>
      <c r="AN7" s="57">
        <v>0</v>
      </c>
      <c r="AO7" s="57">
        <v>0</v>
      </c>
      <c r="AP7" s="57">
        <v>0</v>
      </c>
      <c r="AQ7" s="57">
        <v>0</v>
      </c>
      <c r="AR7" s="57">
        <v>0</v>
      </c>
      <c r="AS7" s="39">
        <v>0</v>
      </c>
      <c r="AT7" s="39">
        <v>0</v>
      </c>
      <c r="AU7" s="39">
        <v>0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7">
        <v>0</v>
      </c>
      <c r="BD7" s="39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57">
        <v>0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0</v>
      </c>
      <c r="BW7" s="57">
        <v>0</v>
      </c>
      <c r="BX7" s="57">
        <v>0</v>
      </c>
      <c r="BY7" s="57">
        <v>0</v>
      </c>
      <c r="BZ7" s="57">
        <v>0</v>
      </c>
      <c r="CA7" s="57">
        <v>0</v>
      </c>
      <c r="CB7" s="57">
        <v>0</v>
      </c>
      <c r="CC7" s="57">
        <v>0</v>
      </c>
      <c r="CD7" s="57">
        <v>0</v>
      </c>
      <c r="CE7" s="57">
        <v>0</v>
      </c>
      <c r="CF7" s="57">
        <v>0</v>
      </c>
      <c r="CG7" s="57">
        <v>0</v>
      </c>
      <c r="CH7" s="57">
        <v>0</v>
      </c>
      <c r="CI7" s="57">
        <v>0</v>
      </c>
      <c r="CJ7" s="57">
        <v>0</v>
      </c>
      <c r="CK7" s="57">
        <v>0</v>
      </c>
      <c r="CL7" s="57">
        <v>0</v>
      </c>
      <c r="CM7" s="57">
        <v>0</v>
      </c>
      <c r="CN7" s="57">
        <v>0</v>
      </c>
      <c r="CO7" s="57">
        <v>0</v>
      </c>
      <c r="CP7" s="57">
        <v>0</v>
      </c>
      <c r="CQ7" s="57">
        <v>0</v>
      </c>
      <c r="CR7" s="57">
        <v>0</v>
      </c>
      <c r="CS7" s="57">
        <v>0</v>
      </c>
      <c r="CT7" s="57">
        <v>0</v>
      </c>
      <c r="CU7" s="57">
        <v>0</v>
      </c>
      <c r="CV7" s="57">
        <v>0</v>
      </c>
      <c r="CW7" s="57">
        <v>0</v>
      </c>
      <c r="CX7" s="57">
        <v>0</v>
      </c>
      <c r="CY7" s="57">
        <v>0</v>
      </c>
      <c r="CZ7" s="57">
        <v>0</v>
      </c>
      <c r="DA7" s="57">
        <v>0</v>
      </c>
      <c r="DB7" s="59">
        <f t="shared" si="0"/>
        <v>0</v>
      </c>
    </row>
    <row r="8" spans="1:106" ht="15.75">
      <c r="A8" s="10" t="s">
        <v>3</v>
      </c>
      <c r="B8" s="11">
        <v>5.111</v>
      </c>
      <c r="D8" s="56">
        <v>16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0</v>
      </c>
      <c r="AP8" s="57">
        <v>0</v>
      </c>
      <c r="AQ8" s="57">
        <v>0</v>
      </c>
      <c r="AR8" s="57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7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7">
        <v>0</v>
      </c>
      <c r="BU8" s="57">
        <v>0</v>
      </c>
      <c r="BV8" s="57">
        <v>0</v>
      </c>
      <c r="BW8" s="57">
        <v>0</v>
      </c>
      <c r="BX8" s="57">
        <v>0</v>
      </c>
      <c r="BY8" s="57">
        <v>0</v>
      </c>
      <c r="BZ8" s="57">
        <v>0</v>
      </c>
      <c r="CA8" s="57">
        <v>0</v>
      </c>
      <c r="CB8" s="57">
        <v>0</v>
      </c>
      <c r="CC8" s="57">
        <v>0</v>
      </c>
      <c r="CD8" s="57">
        <v>0</v>
      </c>
      <c r="CE8" s="57">
        <v>0</v>
      </c>
      <c r="CF8" s="57">
        <v>0</v>
      </c>
      <c r="CG8" s="57">
        <v>0</v>
      </c>
      <c r="CH8" s="57">
        <v>0</v>
      </c>
      <c r="CI8" s="57">
        <v>0</v>
      </c>
      <c r="CJ8" s="57">
        <v>0</v>
      </c>
      <c r="CK8" s="57">
        <v>0</v>
      </c>
      <c r="CL8" s="57">
        <v>0</v>
      </c>
      <c r="CM8" s="57">
        <v>0</v>
      </c>
      <c r="CN8" s="57">
        <v>0</v>
      </c>
      <c r="CO8" s="57">
        <v>0</v>
      </c>
      <c r="CP8" s="57">
        <v>0</v>
      </c>
      <c r="CQ8" s="57">
        <v>0</v>
      </c>
      <c r="CR8" s="57">
        <v>0</v>
      </c>
      <c r="CS8" s="57">
        <v>0</v>
      </c>
      <c r="CT8" s="57">
        <v>0</v>
      </c>
      <c r="CU8" s="57">
        <v>0</v>
      </c>
      <c r="CV8" s="57">
        <v>0</v>
      </c>
      <c r="CW8" s="57">
        <v>0</v>
      </c>
      <c r="CX8" s="57">
        <v>0</v>
      </c>
      <c r="CY8" s="57">
        <v>0</v>
      </c>
      <c r="CZ8" s="57">
        <v>0</v>
      </c>
      <c r="DA8" s="57">
        <v>0</v>
      </c>
      <c r="DB8" s="59">
        <f t="shared" si="0"/>
        <v>0</v>
      </c>
    </row>
    <row r="9" spans="1:106" ht="15.75">
      <c r="A9" s="10"/>
      <c r="B9" s="11"/>
      <c r="D9" s="56">
        <v>15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57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7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57">
        <v>0</v>
      </c>
      <c r="BO9" s="57">
        <v>0</v>
      </c>
      <c r="BP9" s="57">
        <v>0</v>
      </c>
      <c r="BQ9" s="57">
        <v>0</v>
      </c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  <c r="BZ9" s="57">
        <v>0</v>
      </c>
      <c r="CA9" s="57">
        <v>0</v>
      </c>
      <c r="CB9" s="57">
        <v>0</v>
      </c>
      <c r="CC9" s="57">
        <v>0</v>
      </c>
      <c r="CD9" s="57">
        <v>0</v>
      </c>
      <c r="CE9" s="57">
        <v>0</v>
      </c>
      <c r="CF9" s="57">
        <v>0</v>
      </c>
      <c r="CG9" s="57">
        <v>0</v>
      </c>
      <c r="CH9" s="57">
        <v>0</v>
      </c>
      <c r="CI9" s="57">
        <v>0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0</v>
      </c>
      <c r="CP9" s="57">
        <v>0</v>
      </c>
      <c r="CQ9" s="57">
        <v>0</v>
      </c>
      <c r="CR9" s="57">
        <v>0</v>
      </c>
      <c r="CS9" s="57">
        <v>0</v>
      </c>
      <c r="CT9" s="57">
        <v>0</v>
      </c>
      <c r="CU9" s="57">
        <v>0</v>
      </c>
      <c r="CV9" s="57">
        <v>0</v>
      </c>
      <c r="CW9" s="57">
        <v>0</v>
      </c>
      <c r="CX9" s="57">
        <v>0</v>
      </c>
      <c r="CY9" s="57">
        <v>0</v>
      </c>
      <c r="CZ9" s="57">
        <v>0</v>
      </c>
      <c r="DA9" s="57">
        <v>0</v>
      </c>
      <c r="DB9" s="59">
        <f t="shared" si="0"/>
        <v>0</v>
      </c>
    </row>
    <row r="10" spans="1:106" ht="15.75">
      <c r="A10" s="10" t="s">
        <v>4</v>
      </c>
      <c r="B10" s="11">
        <v>-11</v>
      </c>
      <c r="D10" s="56">
        <v>14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7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0</v>
      </c>
      <c r="BZ10" s="57">
        <v>0</v>
      </c>
      <c r="CA10" s="57">
        <v>0</v>
      </c>
      <c r="CB10" s="57">
        <v>0</v>
      </c>
      <c r="CC10" s="57">
        <v>0</v>
      </c>
      <c r="CD10" s="57">
        <v>0</v>
      </c>
      <c r="CE10" s="57">
        <v>0</v>
      </c>
      <c r="CF10" s="57">
        <v>0</v>
      </c>
      <c r="CG10" s="57">
        <v>0</v>
      </c>
      <c r="CH10" s="57">
        <v>0</v>
      </c>
      <c r="CI10" s="57">
        <v>0</v>
      </c>
      <c r="CJ10" s="57">
        <v>0</v>
      </c>
      <c r="CK10" s="57">
        <v>0</v>
      </c>
      <c r="CL10" s="57">
        <v>0</v>
      </c>
      <c r="CM10" s="57">
        <v>0</v>
      </c>
      <c r="CN10" s="57">
        <v>0</v>
      </c>
      <c r="CO10" s="57">
        <v>0</v>
      </c>
      <c r="CP10" s="57">
        <v>0</v>
      </c>
      <c r="CQ10" s="57">
        <v>0</v>
      </c>
      <c r="CR10" s="57">
        <v>0</v>
      </c>
      <c r="CS10" s="57">
        <v>0</v>
      </c>
      <c r="CT10" s="57">
        <v>0</v>
      </c>
      <c r="CU10" s="57">
        <v>0</v>
      </c>
      <c r="CV10" s="57">
        <v>0</v>
      </c>
      <c r="CW10" s="57">
        <v>0</v>
      </c>
      <c r="CX10" s="57">
        <v>0</v>
      </c>
      <c r="CY10" s="57">
        <v>0</v>
      </c>
      <c r="CZ10" s="57">
        <v>0</v>
      </c>
      <c r="DA10" s="57">
        <v>0</v>
      </c>
      <c r="DB10" s="59">
        <f t="shared" si="0"/>
        <v>0</v>
      </c>
    </row>
    <row r="11" spans="1:106" ht="15.75">
      <c r="A11" s="10" t="s">
        <v>6</v>
      </c>
      <c r="B11" s="11">
        <v>11</v>
      </c>
      <c r="D11" s="56">
        <v>13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7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7">
        <v>0</v>
      </c>
      <c r="CA11" s="57">
        <v>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7">
        <v>0</v>
      </c>
      <c r="CQ11" s="57">
        <v>0</v>
      </c>
      <c r="CR11" s="57">
        <v>0</v>
      </c>
      <c r="CS11" s="57">
        <v>0</v>
      </c>
      <c r="CT11" s="57">
        <v>0</v>
      </c>
      <c r="CU11" s="57">
        <v>0</v>
      </c>
      <c r="CV11" s="57">
        <v>0</v>
      </c>
      <c r="CW11" s="57">
        <v>0</v>
      </c>
      <c r="CX11" s="57">
        <v>0</v>
      </c>
      <c r="CY11" s="57">
        <v>0</v>
      </c>
      <c r="CZ11" s="57">
        <v>0</v>
      </c>
      <c r="DA11" s="57">
        <v>0</v>
      </c>
      <c r="DB11" s="59">
        <f t="shared" si="0"/>
        <v>0</v>
      </c>
    </row>
    <row r="12" spans="1:106" ht="15.75">
      <c r="A12" s="10" t="s">
        <v>8</v>
      </c>
      <c r="B12" s="11">
        <v>11</v>
      </c>
      <c r="D12" s="56">
        <v>12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7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>
        <v>0</v>
      </c>
      <c r="BY12" s="57">
        <v>0</v>
      </c>
      <c r="BZ12" s="57">
        <v>0</v>
      </c>
      <c r="CA12" s="57">
        <v>0</v>
      </c>
      <c r="CB12" s="57">
        <v>0</v>
      </c>
      <c r="CC12" s="57">
        <v>0</v>
      </c>
      <c r="CD12" s="57">
        <v>0</v>
      </c>
      <c r="CE12" s="57">
        <v>0</v>
      </c>
      <c r="CF12" s="57">
        <v>0</v>
      </c>
      <c r="CG12" s="57">
        <v>0</v>
      </c>
      <c r="CH12" s="57">
        <v>0</v>
      </c>
      <c r="CI12" s="57">
        <v>0</v>
      </c>
      <c r="CJ12" s="57">
        <v>0</v>
      </c>
      <c r="CK12" s="57">
        <v>0</v>
      </c>
      <c r="CL12" s="57">
        <v>0</v>
      </c>
      <c r="CM12" s="57">
        <v>0</v>
      </c>
      <c r="CN12" s="57">
        <v>0</v>
      </c>
      <c r="CO12" s="57">
        <v>0</v>
      </c>
      <c r="CP12" s="57">
        <v>0</v>
      </c>
      <c r="CQ12" s="57">
        <v>0</v>
      </c>
      <c r="CR12" s="57">
        <v>0</v>
      </c>
      <c r="CS12" s="57">
        <v>0</v>
      </c>
      <c r="CT12" s="57">
        <v>0</v>
      </c>
      <c r="CU12" s="57">
        <v>0</v>
      </c>
      <c r="CV12" s="57">
        <v>0</v>
      </c>
      <c r="CW12" s="57">
        <v>0</v>
      </c>
      <c r="CX12" s="57">
        <v>0</v>
      </c>
      <c r="CY12" s="57">
        <v>0</v>
      </c>
      <c r="CZ12" s="57">
        <v>0</v>
      </c>
      <c r="DA12" s="57">
        <v>0</v>
      </c>
      <c r="DB12" s="59">
        <f t="shared" si="0"/>
        <v>0</v>
      </c>
    </row>
    <row r="13" spans="1:106" ht="15.75">
      <c r="A13" s="10" t="s">
        <v>10</v>
      </c>
      <c r="B13" s="11">
        <v>-9</v>
      </c>
      <c r="D13" s="56">
        <v>11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57"/>
      <c r="BO13" s="57">
        <v>0</v>
      </c>
      <c r="BP13" s="57">
        <v>0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7">
        <v>0</v>
      </c>
      <c r="CA13" s="57">
        <v>0</v>
      </c>
      <c r="CB13" s="57">
        <v>0</v>
      </c>
      <c r="CC13" s="57">
        <v>0</v>
      </c>
      <c r="CD13" s="57">
        <v>0</v>
      </c>
      <c r="CE13" s="57">
        <v>0</v>
      </c>
      <c r="CF13" s="57">
        <v>0</v>
      </c>
      <c r="CG13" s="57">
        <v>0</v>
      </c>
      <c r="CH13" s="57">
        <v>0</v>
      </c>
      <c r="CI13" s="57">
        <v>0</v>
      </c>
      <c r="CJ13" s="57">
        <v>0</v>
      </c>
      <c r="CK13" s="57">
        <v>0</v>
      </c>
      <c r="CL13" s="57">
        <v>0</v>
      </c>
      <c r="CM13" s="57">
        <v>0</v>
      </c>
      <c r="CN13" s="57">
        <v>0</v>
      </c>
      <c r="CO13" s="57">
        <v>0</v>
      </c>
      <c r="CP13" s="57">
        <v>0</v>
      </c>
      <c r="CQ13" s="57">
        <v>0</v>
      </c>
      <c r="CR13" s="57">
        <v>0</v>
      </c>
      <c r="CS13" s="57">
        <v>0</v>
      </c>
      <c r="CT13" s="57">
        <v>0</v>
      </c>
      <c r="CU13" s="57">
        <v>0</v>
      </c>
      <c r="CV13" s="57">
        <v>0</v>
      </c>
      <c r="CW13" s="57">
        <v>0</v>
      </c>
      <c r="CX13" s="57">
        <v>0</v>
      </c>
      <c r="CY13" s="57">
        <v>0</v>
      </c>
      <c r="CZ13" s="57">
        <v>0</v>
      </c>
      <c r="DA13" s="57">
        <v>0</v>
      </c>
      <c r="DB13" s="59">
        <f t="shared" si="0"/>
        <v>0</v>
      </c>
    </row>
    <row r="14" spans="1:160" ht="15.75">
      <c r="A14" s="10"/>
      <c r="B14" s="11"/>
      <c r="D14" s="56">
        <v>10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/>
      <c r="AS14" s="61"/>
      <c r="AT14" s="26"/>
      <c r="AU14" s="61"/>
      <c r="AV14" s="61"/>
      <c r="AW14" s="61"/>
      <c r="AX14" s="61">
        <v>3.457367756336824</v>
      </c>
      <c r="AY14" s="61"/>
      <c r="AZ14" s="61"/>
      <c r="BA14" s="61"/>
      <c r="BB14" s="61"/>
      <c r="BC14" s="61"/>
      <c r="BD14" s="61"/>
      <c r="BE14" s="61"/>
      <c r="BF14" s="61"/>
      <c r="BG14" s="26"/>
      <c r="BH14" s="61">
        <v>3.457367756336824</v>
      </c>
      <c r="BI14" s="26"/>
      <c r="BJ14" s="26"/>
      <c r="BK14" s="61"/>
      <c r="BL14" s="26"/>
      <c r="BM14" s="26"/>
      <c r="BN14" s="57"/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57">
        <v>0</v>
      </c>
      <c r="BV14" s="57">
        <v>0</v>
      </c>
      <c r="BW14" s="57">
        <v>0</v>
      </c>
      <c r="BX14" s="57">
        <v>0</v>
      </c>
      <c r="BY14" s="57">
        <v>0</v>
      </c>
      <c r="BZ14" s="57">
        <v>0</v>
      </c>
      <c r="CA14" s="57">
        <v>0</v>
      </c>
      <c r="CB14" s="57">
        <v>0</v>
      </c>
      <c r="CC14" s="57">
        <v>0</v>
      </c>
      <c r="CD14" s="57">
        <v>0</v>
      </c>
      <c r="CE14" s="57">
        <v>0</v>
      </c>
      <c r="CF14" s="57">
        <v>0</v>
      </c>
      <c r="CG14" s="57">
        <v>0</v>
      </c>
      <c r="CH14" s="57">
        <v>0</v>
      </c>
      <c r="CI14" s="57">
        <v>0</v>
      </c>
      <c r="CJ14" s="57">
        <v>0</v>
      </c>
      <c r="CK14" s="57">
        <v>0</v>
      </c>
      <c r="CL14" s="57">
        <v>0</v>
      </c>
      <c r="CM14" s="57">
        <v>0</v>
      </c>
      <c r="CN14" s="57">
        <v>0</v>
      </c>
      <c r="CO14" s="57">
        <v>0</v>
      </c>
      <c r="CP14" s="57">
        <v>0</v>
      </c>
      <c r="CQ14" s="57">
        <v>0</v>
      </c>
      <c r="CR14" s="57">
        <v>0</v>
      </c>
      <c r="CS14" s="57">
        <v>0</v>
      </c>
      <c r="CT14" s="57">
        <v>0</v>
      </c>
      <c r="CU14" s="57">
        <v>0</v>
      </c>
      <c r="CV14" s="57">
        <v>0</v>
      </c>
      <c r="CW14" s="57">
        <v>0</v>
      </c>
      <c r="CX14" s="57">
        <v>0</v>
      </c>
      <c r="CY14" s="57">
        <v>0</v>
      </c>
      <c r="CZ14" s="57">
        <v>0</v>
      </c>
      <c r="DA14" s="57">
        <v>0</v>
      </c>
      <c r="DB14" s="59">
        <f t="shared" si="0"/>
        <v>1.8412736054246746</v>
      </c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</row>
    <row r="15" spans="1:160" ht="15.75">
      <c r="A15" s="10" t="s">
        <v>12</v>
      </c>
      <c r="B15" s="11">
        <v>30</v>
      </c>
      <c r="D15" s="56">
        <v>9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/>
      <c r="AS15" s="61"/>
      <c r="AT15" s="26"/>
      <c r="AU15" s="61"/>
      <c r="AV15" s="61"/>
      <c r="AW15" s="26">
        <f>(AX15-AV15)/2+AV15</f>
        <v>5.854693511910006</v>
      </c>
      <c r="AX15" s="61">
        <v>11.709387023820012</v>
      </c>
      <c r="AY15" s="26">
        <f aca="true" t="shared" si="1" ref="AY15:AY31">(AZ15-AX15)/2+AX15</f>
        <v>5.854693511910006</v>
      </c>
      <c r="AZ15" s="61"/>
      <c r="BA15" s="61"/>
      <c r="BB15" s="73"/>
      <c r="BC15" s="72">
        <v>21.091257532839553</v>
      </c>
      <c r="BD15" s="65"/>
      <c r="BE15" s="26"/>
      <c r="BF15" s="61"/>
      <c r="BG15" s="26">
        <v>5.854693511910006</v>
      </c>
      <c r="BH15" s="61">
        <v>11.709387023820012</v>
      </c>
      <c r="BI15" s="26">
        <v>5.854693511910006</v>
      </c>
      <c r="BJ15" s="26"/>
      <c r="BK15" s="61"/>
      <c r="BL15" s="26"/>
      <c r="BM15" s="26"/>
      <c r="BN15" s="57"/>
      <c r="BO15" s="57">
        <v>0</v>
      </c>
      <c r="BP15" s="57">
        <v>0</v>
      </c>
      <c r="BQ15" s="57">
        <v>0</v>
      </c>
      <c r="BR15" s="57">
        <v>0</v>
      </c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>
        <v>0</v>
      </c>
      <c r="BY15" s="57">
        <v>0</v>
      </c>
      <c r="BZ15" s="57">
        <v>0</v>
      </c>
      <c r="CA15" s="57">
        <v>0</v>
      </c>
      <c r="CB15" s="57">
        <v>0</v>
      </c>
      <c r="CC15" s="57">
        <v>0</v>
      </c>
      <c r="CD15" s="57">
        <v>0</v>
      </c>
      <c r="CE15" s="57">
        <v>0</v>
      </c>
      <c r="CF15" s="57">
        <v>0</v>
      </c>
      <c r="CG15" s="57">
        <v>0</v>
      </c>
      <c r="CH15" s="57">
        <v>0</v>
      </c>
      <c r="CI15" s="57">
        <v>0</v>
      </c>
      <c r="CJ15" s="57">
        <v>0</v>
      </c>
      <c r="CK15" s="57">
        <v>0</v>
      </c>
      <c r="CL15" s="57">
        <v>0</v>
      </c>
      <c r="CM15" s="57">
        <v>0</v>
      </c>
      <c r="CN15" s="57">
        <v>0</v>
      </c>
      <c r="CO15" s="57">
        <v>0</v>
      </c>
      <c r="CP15" s="57">
        <v>0</v>
      </c>
      <c r="CQ15" s="57">
        <v>0</v>
      </c>
      <c r="CR15" s="57">
        <v>0</v>
      </c>
      <c r="CS15" s="57">
        <v>0</v>
      </c>
      <c r="CT15" s="57">
        <v>0</v>
      </c>
      <c r="CU15" s="57">
        <v>0</v>
      </c>
      <c r="CV15" s="57">
        <v>0</v>
      </c>
      <c r="CW15" s="57">
        <v>0</v>
      </c>
      <c r="CX15" s="57">
        <v>0</v>
      </c>
      <c r="CY15" s="57">
        <v>0</v>
      </c>
      <c r="CZ15" s="57">
        <v>0</v>
      </c>
      <c r="DA15" s="57">
        <v>0</v>
      </c>
      <c r="DB15" s="59">
        <f t="shared" si="0"/>
        <v>18.088257551114644</v>
      </c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</row>
    <row r="16" spans="1:160" ht="15.75">
      <c r="A16" s="10" t="s">
        <v>21</v>
      </c>
      <c r="B16" s="11">
        <v>5</v>
      </c>
      <c r="D16" s="56">
        <v>8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/>
      <c r="AS16" s="61"/>
      <c r="AT16" s="26">
        <f aca="true" t="shared" si="2" ref="AT16:AT31">(AU16-AS16)/2+AS16</f>
        <v>6.523063590872362</v>
      </c>
      <c r="AU16" s="61">
        <v>13.046127181744724</v>
      </c>
      <c r="AV16" s="26">
        <f>(AX16-AU16)/3+AU16</f>
        <v>12.847890262614671</v>
      </c>
      <c r="AW16" s="26">
        <f>AX16-(AX16-AU16)/3</f>
        <v>12.649653343484617</v>
      </c>
      <c r="AX16" s="61">
        <v>12.451416424354564</v>
      </c>
      <c r="AY16" s="26">
        <f t="shared" si="1"/>
        <v>25.677847828002463</v>
      </c>
      <c r="AZ16" s="61">
        <v>38.90427923165036</v>
      </c>
      <c r="BA16" s="26">
        <f>(BC16-AZ16)/3+AZ16</f>
        <v>34.914005249807495</v>
      </c>
      <c r="BB16" s="73">
        <f>BC16-(BC16-AZ16)/3</f>
        <v>30.923731267964637</v>
      </c>
      <c r="BC16" s="72">
        <v>26.933457286121776</v>
      </c>
      <c r="BD16" s="26">
        <v>30.923731267964637</v>
      </c>
      <c r="BE16" s="26">
        <v>34.914005249807495</v>
      </c>
      <c r="BF16" s="61">
        <v>38.90427923165036</v>
      </c>
      <c r="BG16" s="26">
        <v>25.677847828002463</v>
      </c>
      <c r="BH16" s="61">
        <v>12.451416424354564</v>
      </c>
      <c r="BI16" s="65">
        <v>12.649653343484617</v>
      </c>
      <c r="BJ16" s="65">
        <v>12.847890262614671</v>
      </c>
      <c r="BK16" s="61">
        <v>13.046127181744724</v>
      </c>
      <c r="BL16" s="65">
        <v>6.523063590872362</v>
      </c>
      <c r="BM16" s="26"/>
      <c r="BN16" s="57"/>
      <c r="BO16" s="57">
        <v>0</v>
      </c>
      <c r="BP16" s="57">
        <v>0</v>
      </c>
      <c r="BQ16" s="57">
        <v>0</v>
      </c>
      <c r="BR16" s="57">
        <v>0</v>
      </c>
      <c r="BS16" s="57">
        <v>0</v>
      </c>
      <c r="BT16" s="57">
        <v>0</v>
      </c>
      <c r="BU16" s="57">
        <v>0</v>
      </c>
      <c r="BV16" s="57">
        <v>0</v>
      </c>
      <c r="BW16" s="57">
        <v>0</v>
      </c>
      <c r="BX16" s="57">
        <v>0</v>
      </c>
      <c r="BY16" s="57">
        <v>0</v>
      </c>
      <c r="BZ16" s="57">
        <v>0</v>
      </c>
      <c r="CA16" s="57">
        <v>0</v>
      </c>
      <c r="CB16" s="57">
        <v>0</v>
      </c>
      <c r="CC16" s="57">
        <v>0</v>
      </c>
      <c r="CD16" s="57">
        <v>0</v>
      </c>
      <c r="CE16" s="57">
        <v>0</v>
      </c>
      <c r="CF16" s="57">
        <v>0</v>
      </c>
      <c r="CG16" s="57">
        <v>0</v>
      </c>
      <c r="CH16" s="57">
        <v>0</v>
      </c>
      <c r="CI16" s="57">
        <v>0</v>
      </c>
      <c r="CJ16" s="57">
        <v>0</v>
      </c>
      <c r="CK16" s="57">
        <v>0</v>
      </c>
      <c r="CL16" s="57">
        <v>0</v>
      </c>
      <c r="CM16" s="57">
        <v>0</v>
      </c>
      <c r="CN16" s="57">
        <v>0</v>
      </c>
      <c r="CO16" s="57">
        <v>0</v>
      </c>
      <c r="CP16" s="57">
        <v>0</v>
      </c>
      <c r="CQ16" s="57">
        <v>0</v>
      </c>
      <c r="CR16" s="57">
        <v>0</v>
      </c>
      <c r="CS16" s="57">
        <v>0</v>
      </c>
      <c r="CT16" s="57">
        <v>0</v>
      </c>
      <c r="CU16" s="57">
        <v>0</v>
      </c>
      <c r="CV16" s="57">
        <v>0</v>
      </c>
      <c r="CW16" s="57">
        <v>0</v>
      </c>
      <c r="CX16" s="57">
        <v>0</v>
      </c>
      <c r="CY16" s="57">
        <v>0</v>
      </c>
      <c r="CZ16" s="57">
        <v>0</v>
      </c>
      <c r="DA16" s="57">
        <v>0</v>
      </c>
      <c r="DB16" s="59">
        <f t="shared" si="0"/>
        <v>107.26114879070052</v>
      </c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</row>
    <row r="17" spans="1:160" ht="15.75">
      <c r="A17" s="10" t="s">
        <v>22</v>
      </c>
      <c r="B17" s="11">
        <v>2</v>
      </c>
      <c r="D17" s="56">
        <v>7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/>
      <c r="AS17" s="61"/>
      <c r="AT17" s="26">
        <f t="shared" si="2"/>
        <v>11.33573467789912</v>
      </c>
      <c r="AU17" s="61">
        <v>22.67146935579824</v>
      </c>
      <c r="AV17" s="26">
        <f aca="true" t="shared" si="3" ref="AV17:AV31">(AX17-AU17)/3+AU17</f>
        <v>24.182221804307044</v>
      </c>
      <c r="AW17" s="26">
        <f aca="true" t="shared" si="4" ref="AW17:AW31">AX17-(AX17-AU17)/3</f>
        <v>25.69297425281585</v>
      </c>
      <c r="AX17" s="61">
        <v>27.203726701324655</v>
      </c>
      <c r="AY17" s="26">
        <f t="shared" si="1"/>
        <v>44.84772377889389</v>
      </c>
      <c r="AZ17" s="61">
        <v>62.49172085646312</v>
      </c>
      <c r="BA17" s="26">
        <f aca="true" t="shared" si="5" ref="BA17:BA31">(BC17-AZ17)/3+AZ17</f>
        <v>52.118990270514175</v>
      </c>
      <c r="BB17" s="73">
        <f aca="true" t="shared" si="6" ref="BB17:BB31">BC17-(BC17-AZ17)/3</f>
        <v>41.746259684565224</v>
      </c>
      <c r="BC17" s="72">
        <v>31.373529098616277</v>
      </c>
      <c r="BD17" s="26">
        <v>41.746259684565224</v>
      </c>
      <c r="BE17" s="26">
        <v>52.118990270514175</v>
      </c>
      <c r="BF17" s="61">
        <v>62.49172085646312</v>
      </c>
      <c r="BG17" s="26">
        <v>44.84772377889389</v>
      </c>
      <c r="BH17" s="61">
        <v>27.203726701324655</v>
      </c>
      <c r="BI17" s="65">
        <v>25.69297425281585</v>
      </c>
      <c r="BJ17" s="65">
        <v>24.182221804307044</v>
      </c>
      <c r="BK17" s="61">
        <v>22.67146935579824</v>
      </c>
      <c r="BL17" s="65">
        <v>11.33573467789912</v>
      </c>
      <c r="BM17" s="26"/>
      <c r="BN17" s="57"/>
      <c r="BO17" s="57">
        <v>0</v>
      </c>
      <c r="BP17" s="57">
        <v>0</v>
      </c>
      <c r="BQ17" s="57">
        <v>0</v>
      </c>
      <c r="BR17" s="57">
        <v>0</v>
      </c>
      <c r="BS17" s="57">
        <v>0</v>
      </c>
      <c r="BT17" s="57">
        <v>0</v>
      </c>
      <c r="BU17" s="57">
        <v>0</v>
      </c>
      <c r="BV17" s="57">
        <v>0</v>
      </c>
      <c r="BW17" s="57">
        <v>0</v>
      </c>
      <c r="BX17" s="57">
        <v>0</v>
      </c>
      <c r="BY17" s="57">
        <v>0</v>
      </c>
      <c r="BZ17" s="57">
        <v>0</v>
      </c>
      <c r="CA17" s="57">
        <v>0</v>
      </c>
      <c r="CB17" s="57">
        <v>0</v>
      </c>
      <c r="CC17" s="57">
        <v>0</v>
      </c>
      <c r="CD17" s="57">
        <v>0</v>
      </c>
      <c r="CE17" s="57">
        <v>0</v>
      </c>
      <c r="CF17" s="57">
        <v>0</v>
      </c>
      <c r="CG17" s="57">
        <v>0</v>
      </c>
      <c r="CH17" s="57">
        <v>0</v>
      </c>
      <c r="CI17" s="57">
        <v>0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57">
        <v>0</v>
      </c>
      <c r="CQ17" s="57">
        <v>0</v>
      </c>
      <c r="CR17" s="57">
        <v>0</v>
      </c>
      <c r="CS17" s="57">
        <v>0</v>
      </c>
      <c r="CT17" s="57">
        <v>0</v>
      </c>
      <c r="CU17" s="57">
        <v>0</v>
      </c>
      <c r="CV17" s="57">
        <v>0</v>
      </c>
      <c r="CW17" s="57">
        <v>0</v>
      </c>
      <c r="CX17" s="57">
        <v>0</v>
      </c>
      <c r="CY17" s="57">
        <v>0</v>
      </c>
      <c r="CZ17" s="57">
        <v>0</v>
      </c>
      <c r="DA17" s="57">
        <v>0</v>
      </c>
      <c r="DB17" s="59">
        <f t="shared" si="0"/>
        <v>174.66943487294392</v>
      </c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</row>
    <row r="18" spans="1:160" ht="15.75">
      <c r="A18" s="10" t="s">
        <v>20</v>
      </c>
      <c r="B18" s="4">
        <v>250</v>
      </c>
      <c r="D18" s="56">
        <v>6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74"/>
      <c r="AS18" s="61">
        <v>5.953240891915847</v>
      </c>
      <c r="AT18" s="26">
        <f t="shared" si="2"/>
        <v>22.178631712102685</v>
      </c>
      <c r="AU18" s="61">
        <v>38.404022532289524</v>
      </c>
      <c r="AV18" s="26">
        <f t="shared" si="3"/>
        <v>41.15906436508085</v>
      </c>
      <c r="AW18" s="26">
        <f t="shared" si="4"/>
        <v>43.91410619787217</v>
      </c>
      <c r="AX18" s="61">
        <v>46.6691480306635</v>
      </c>
      <c r="AY18" s="26">
        <f t="shared" si="1"/>
        <v>63.43191915587276</v>
      </c>
      <c r="AZ18" s="61">
        <v>80.19469028108203</v>
      </c>
      <c r="BA18" s="26">
        <f t="shared" si="5"/>
        <v>74.84825775369919</v>
      </c>
      <c r="BB18" s="73">
        <f t="shared" si="6"/>
        <v>69.50182522631636</v>
      </c>
      <c r="BC18" s="72">
        <v>64.15539269893351</v>
      </c>
      <c r="BD18" s="26">
        <v>69.50182522631636</v>
      </c>
      <c r="BE18" s="26">
        <v>74.84825775369919</v>
      </c>
      <c r="BF18" s="61">
        <v>80.19469028108203</v>
      </c>
      <c r="BG18" s="26">
        <v>63.43191915587276</v>
      </c>
      <c r="BH18" s="61">
        <v>46.6691480306635</v>
      </c>
      <c r="BI18" s="65">
        <v>43.91410619787217</v>
      </c>
      <c r="BJ18" s="65">
        <v>41.15906436508085</v>
      </c>
      <c r="BK18" s="61">
        <v>38.404022532289524</v>
      </c>
      <c r="BL18" s="65">
        <v>22.178631712102685</v>
      </c>
      <c r="BM18" s="61">
        <v>5.953240891915847</v>
      </c>
      <c r="BN18" s="57"/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>
        <v>0</v>
      </c>
      <c r="BY18" s="57">
        <v>0</v>
      </c>
      <c r="BZ18" s="57">
        <v>0</v>
      </c>
      <c r="CA18" s="57">
        <v>0</v>
      </c>
      <c r="CB18" s="57">
        <v>0</v>
      </c>
      <c r="CC18" s="57">
        <v>0</v>
      </c>
      <c r="CD18" s="57">
        <v>0</v>
      </c>
      <c r="CE18" s="57">
        <v>0</v>
      </c>
      <c r="CF18" s="57">
        <v>0</v>
      </c>
      <c r="CG18" s="57">
        <v>0</v>
      </c>
      <c r="CH18" s="57">
        <v>0</v>
      </c>
      <c r="CI18" s="57">
        <v>0</v>
      </c>
      <c r="CJ18" s="57">
        <v>0</v>
      </c>
      <c r="CK18" s="57">
        <v>0</v>
      </c>
      <c r="CL18" s="57">
        <v>0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57">
        <v>0</v>
      </c>
      <c r="CS18" s="57">
        <v>0</v>
      </c>
      <c r="CT18" s="57">
        <v>0</v>
      </c>
      <c r="CU18" s="57">
        <v>0</v>
      </c>
      <c r="CV18" s="57">
        <v>0</v>
      </c>
      <c r="CW18" s="57">
        <v>0</v>
      </c>
      <c r="CX18" s="57">
        <v>0</v>
      </c>
      <c r="CY18" s="57">
        <v>0</v>
      </c>
      <c r="CZ18" s="57">
        <v>0</v>
      </c>
      <c r="DA18" s="57">
        <v>0</v>
      </c>
      <c r="DB18" s="59">
        <f t="shared" si="0"/>
        <v>276.0458843460827</v>
      </c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</row>
    <row r="19" spans="1:160" ht="15.75">
      <c r="A19" s="10" t="s">
        <v>23</v>
      </c>
      <c r="B19" s="11">
        <v>8600</v>
      </c>
      <c r="D19" s="56">
        <v>5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  <c r="AR19" s="74"/>
      <c r="AS19" s="61">
        <v>9.209992588100533</v>
      </c>
      <c r="AT19" s="26">
        <f t="shared" si="2"/>
        <v>29.222534258582552</v>
      </c>
      <c r="AU19" s="61">
        <v>49.23507592906457</v>
      </c>
      <c r="AV19" s="26">
        <f t="shared" si="3"/>
        <v>63.20261152048368</v>
      </c>
      <c r="AW19" s="26">
        <f t="shared" si="4"/>
        <v>77.17014711190278</v>
      </c>
      <c r="AX19" s="61">
        <v>91.13768270332189</v>
      </c>
      <c r="AY19" s="26">
        <f t="shared" si="1"/>
        <v>101.50132064499076</v>
      </c>
      <c r="AZ19" s="61">
        <v>111.86495858665961</v>
      </c>
      <c r="BA19" s="26">
        <f t="shared" si="5"/>
        <v>107.95947955738234</v>
      </c>
      <c r="BB19" s="73">
        <f t="shared" si="6"/>
        <v>104.05400052810505</v>
      </c>
      <c r="BC19" s="72">
        <v>100.14852149882778</v>
      </c>
      <c r="BD19" s="26">
        <v>104.05400052810505</v>
      </c>
      <c r="BE19" s="26">
        <v>107.95947955738234</v>
      </c>
      <c r="BF19" s="61">
        <v>111.86495858665961</v>
      </c>
      <c r="BG19" s="26">
        <v>101.50132064499076</v>
      </c>
      <c r="BH19" s="61">
        <v>91.13768270332189</v>
      </c>
      <c r="BI19" s="65">
        <v>77.17014711190278</v>
      </c>
      <c r="BJ19" s="65">
        <v>63.20261152048368</v>
      </c>
      <c r="BK19" s="61">
        <v>49.23507592906457</v>
      </c>
      <c r="BL19" s="65">
        <v>29.222534258582552</v>
      </c>
      <c r="BM19" s="61">
        <v>9.209992588100533</v>
      </c>
      <c r="BN19" s="57"/>
      <c r="BO19" s="57">
        <v>0</v>
      </c>
      <c r="BP19" s="57">
        <v>0</v>
      </c>
      <c r="BQ19" s="57">
        <v>0</v>
      </c>
      <c r="BR19" s="57">
        <v>0</v>
      </c>
      <c r="BS19" s="57">
        <v>0</v>
      </c>
      <c r="BT19" s="57">
        <v>0</v>
      </c>
      <c r="BU19" s="57">
        <v>0</v>
      </c>
      <c r="BV19" s="57">
        <v>0</v>
      </c>
      <c r="BW19" s="57">
        <v>0</v>
      </c>
      <c r="BX19" s="57">
        <v>0</v>
      </c>
      <c r="BY19" s="57">
        <v>0</v>
      </c>
      <c r="BZ19" s="57">
        <v>0</v>
      </c>
      <c r="CA19" s="57">
        <v>0</v>
      </c>
      <c r="CB19" s="57">
        <v>0</v>
      </c>
      <c r="CC19" s="57">
        <v>0</v>
      </c>
      <c r="CD19" s="57">
        <v>0</v>
      </c>
      <c r="CE19" s="57">
        <v>0</v>
      </c>
      <c r="CF19" s="57">
        <v>0</v>
      </c>
      <c r="CG19" s="57">
        <v>0</v>
      </c>
      <c r="CH19" s="57">
        <v>0</v>
      </c>
      <c r="CI19" s="57">
        <v>0</v>
      </c>
      <c r="CJ19" s="57">
        <v>0</v>
      </c>
      <c r="CK19" s="57">
        <v>0</v>
      </c>
      <c r="CL19" s="57">
        <v>0</v>
      </c>
      <c r="CM19" s="57">
        <v>0</v>
      </c>
      <c r="CN19" s="57">
        <v>0</v>
      </c>
      <c r="CO19" s="57">
        <v>0</v>
      </c>
      <c r="CP19" s="57">
        <v>0</v>
      </c>
      <c r="CQ19" s="57">
        <v>0</v>
      </c>
      <c r="CR19" s="57">
        <v>0</v>
      </c>
      <c r="CS19" s="57">
        <v>0</v>
      </c>
      <c r="CT19" s="57">
        <v>0</v>
      </c>
      <c r="CU19" s="57">
        <v>0</v>
      </c>
      <c r="CV19" s="57">
        <v>0</v>
      </c>
      <c r="CW19" s="57">
        <v>0</v>
      </c>
      <c r="CX19" s="57">
        <v>0</v>
      </c>
      <c r="CY19" s="57">
        <v>0</v>
      </c>
      <c r="CZ19" s="57">
        <v>0</v>
      </c>
      <c r="DA19" s="57">
        <v>0</v>
      </c>
      <c r="DB19" s="59">
        <f t="shared" si="0"/>
        <v>423.19335081244674</v>
      </c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</row>
    <row r="20" spans="1:160" ht="15.75">
      <c r="A20" s="10" t="s">
        <v>24</v>
      </c>
      <c r="B20" s="11">
        <v>105</v>
      </c>
      <c r="D20" s="56">
        <v>4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74"/>
      <c r="AS20" s="61">
        <v>13.51136275287276</v>
      </c>
      <c r="AT20" s="26">
        <f t="shared" si="2"/>
        <v>43.865872144446215</v>
      </c>
      <c r="AU20" s="61">
        <v>74.22038153601966</v>
      </c>
      <c r="AV20" s="26">
        <f t="shared" si="3"/>
        <v>89.0994668479232</v>
      </c>
      <c r="AW20" s="26">
        <f t="shared" si="4"/>
        <v>103.97855215982672</v>
      </c>
      <c r="AX20" s="61">
        <v>118.85763747173026</v>
      </c>
      <c r="AY20" s="26">
        <f t="shared" si="1"/>
        <v>137.07473093077218</v>
      </c>
      <c r="AZ20" s="61">
        <v>155.29182438981408</v>
      </c>
      <c r="BA20" s="26">
        <f t="shared" si="5"/>
        <v>147.392772505366</v>
      </c>
      <c r="BB20" s="73">
        <f t="shared" si="6"/>
        <v>139.49372062091794</v>
      </c>
      <c r="BC20" s="72">
        <v>131.59466873646986</v>
      </c>
      <c r="BD20" s="26">
        <v>139.49372062091794</v>
      </c>
      <c r="BE20" s="26">
        <v>147.392772505366</v>
      </c>
      <c r="BF20" s="61">
        <v>155.29182438981408</v>
      </c>
      <c r="BG20" s="26">
        <v>137.07473093077218</v>
      </c>
      <c r="BH20" s="61">
        <v>118.85763747173026</v>
      </c>
      <c r="BI20" s="65">
        <v>103.97855215982672</v>
      </c>
      <c r="BJ20" s="65">
        <v>89.0994668479232</v>
      </c>
      <c r="BK20" s="61">
        <v>74.22038153601966</v>
      </c>
      <c r="BL20" s="65">
        <v>43.865872144446215</v>
      </c>
      <c r="BM20" s="61">
        <v>13.51136275287276</v>
      </c>
      <c r="BN20" s="57"/>
      <c r="BO20" s="57">
        <v>0</v>
      </c>
      <c r="BP20" s="57">
        <v>0</v>
      </c>
      <c r="BQ20" s="57">
        <v>0</v>
      </c>
      <c r="BR20" s="57">
        <v>0</v>
      </c>
      <c r="BS20" s="57">
        <v>0</v>
      </c>
      <c r="BT20" s="57">
        <v>0</v>
      </c>
      <c r="BU20" s="57">
        <v>0</v>
      </c>
      <c r="BV20" s="57">
        <v>0</v>
      </c>
      <c r="BW20" s="57">
        <v>0</v>
      </c>
      <c r="BX20" s="57">
        <v>0</v>
      </c>
      <c r="BY20" s="57">
        <v>0</v>
      </c>
      <c r="BZ20" s="57">
        <v>0</v>
      </c>
      <c r="CA20" s="57">
        <v>0</v>
      </c>
      <c r="CB20" s="57">
        <v>0</v>
      </c>
      <c r="CC20" s="57">
        <v>0</v>
      </c>
      <c r="CD20" s="57">
        <v>0</v>
      </c>
      <c r="CE20" s="57">
        <v>0</v>
      </c>
      <c r="CF20" s="57">
        <v>0</v>
      </c>
      <c r="CG20" s="57">
        <v>0</v>
      </c>
      <c r="CH20" s="57">
        <v>0</v>
      </c>
      <c r="CI20" s="57">
        <v>0</v>
      </c>
      <c r="CJ20" s="57">
        <v>0</v>
      </c>
      <c r="CK20" s="57">
        <v>0</v>
      </c>
      <c r="CL20" s="57">
        <v>0</v>
      </c>
      <c r="CM20" s="57">
        <v>0</v>
      </c>
      <c r="CN20" s="57">
        <v>0</v>
      </c>
      <c r="CO20" s="57">
        <v>0</v>
      </c>
      <c r="CP20" s="57">
        <v>0</v>
      </c>
      <c r="CQ20" s="57">
        <v>0</v>
      </c>
      <c r="CR20" s="57">
        <v>0</v>
      </c>
      <c r="CS20" s="57">
        <v>0</v>
      </c>
      <c r="CT20" s="57">
        <v>0</v>
      </c>
      <c r="CU20" s="57">
        <v>0</v>
      </c>
      <c r="CV20" s="57">
        <v>0</v>
      </c>
      <c r="CW20" s="57">
        <v>0</v>
      </c>
      <c r="CX20" s="57">
        <v>0</v>
      </c>
      <c r="CY20" s="57">
        <v>0</v>
      </c>
      <c r="CZ20" s="57">
        <v>0</v>
      </c>
      <c r="DA20" s="57">
        <v>0</v>
      </c>
      <c r="DB20" s="59">
        <f t="shared" si="0"/>
        <v>579.7417266111787</v>
      </c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</row>
    <row r="21" spans="1:160" ht="15.75">
      <c r="A21" s="10" t="s">
        <v>25</v>
      </c>
      <c r="B21" s="12">
        <f>B20/B8</f>
        <v>20.543924867931914</v>
      </c>
      <c r="D21" s="56">
        <v>3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74"/>
      <c r="AS21" s="61">
        <v>17.49320256254762</v>
      </c>
      <c r="AT21" s="26">
        <f t="shared" si="2"/>
        <v>57.007657030045536</v>
      </c>
      <c r="AU21" s="61">
        <v>96.52211149754345</v>
      </c>
      <c r="AV21" s="26">
        <f t="shared" si="3"/>
        <v>112.73361669959884</v>
      </c>
      <c r="AW21" s="26">
        <f t="shared" si="4"/>
        <v>128.94512190165423</v>
      </c>
      <c r="AX21" s="61">
        <v>145.1566271037096</v>
      </c>
      <c r="AY21" s="26">
        <f t="shared" si="1"/>
        <v>172.9013999471319</v>
      </c>
      <c r="AZ21" s="61">
        <v>200.6461727905542</v>
      </c>
      <c r="BA21" s="26">
        <f t="shared" si="5"/>
        <v>196.04935109525644</v>
      </c>
      <c r="BB21" s="73">
        <f t="shared" si="6"/>
        <v>191.45252939995865</v>
      </c>
      <c r="BC21" s="72">
        <v>186.8557077046609</v>
      </c>
      <c r="BD21" s="26">
        <v>191.45252939995865</v>
      </c>
      <c r="BE21" s="26">
        <v>196.04935109525644</v>
      </c>
      <c r="BF21" s="61">
        <v>200.6461727905542</v>
      </c>
      <c r="BG21" s="26">
        <v>172.9013999471319</v>
      </c>
      <c r="BH21" s="61">
        <v>145.1566271037096</v>
      </c>
      <c r="BI21" s="65">
        <v>128.94512190165423</v>
      </c>
      <c r="BJ21" s="65">
        <v>112.73361669959884</v>
      </c>
      <c r="BK21" s="61">
        <v>96.52211149754345</v>
      </c>
      <c r="BL21" s="65">
        <v>57.007657030045536</v>
      </c>
      <c r="BM21" s="61">
        <v>17.49320256254762</v>
      </c>
      <c r="BN21" s="57"/>
      <c r="BO21" s="57">
        <v>0</v>
      </c>
      <c r="BP21" s="57">
        <v>0</v>
      </c>
      <c r="BQ21" s="57">
        <v>0</v>
      </c>
      <c r="BR21" s="57">
        <v>0</v>
      </c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>
        <v>0</v>
      </c>
      <c r="BY21" s="57">
        <v>0</v>
      </c>
      <c r="BZ21" s="57">
        <v>0</v>
      </c>
      <c r="CA21" s="57">
        <v>0</v>
      </c>
      <c r="CB21" s="57">
        <v>0</v>
      </c>
      <c r="CC21" s="57">
        <v>0</v>
      </c>
      <c r="CD21" s="57">
        <v>0</v>
      </c>
      <c r="CE21" s="57">
        <v>0</v>
      </c>
      <c r="CF21" s="57">
        <v>0</v>
      </c>
      <c r="CG21" s="57">
        <v>0</v>
      </c>
      <c r="CH21" s="57">
        <v>0</v>
      </c>
      <c r="CI21" s="57">
        <v>0</v>
      </c>
      <c r="CJ21" s="57">
        <v>0</v>
      </c>
      <c r="CK21" s="57">
        <v>0</v>
      </c>
      <c r="CL21" s="57">
        <v>0</v>
      </c>
      <c r="CM21" s="57">
        <v>0</v>
      </c>
      <c r="CN21" s="57">
        <v>0</v>
      </c>
      <c r="CO21" s="57">
        <v>0</v>
      </c>
      <c r="CP21" s="57">
        <v>0</v>
      </c>
      <c r="CQ21" s="57">
        <v>0</v>
      </c>
      <c r="CR21" s="57">
        <v>0</v>
      </c>
      <c r="CS21" s="57">
        <v>0</v>
      </c>
      <c r="CT21" s="57">
        <v>0</v>
      </c>
      <c r="CU21" s="57">
        <v>0</v>
      </c>
      <c r="CV21" s="57">
        <v>0</v>
      </c>
      <c r="CW21" s="57">
        <v>0</v>
      </c>
      <c r="CX21" s="57">
        <v>0</v>
      </c>
      <c r="CY21" s="57">
        <v>0</v>
      </c>
      <c r="CZ21" s="57">
        <v>0</v>
      </c>
      <c r="DA21" s="57">
        <v>0</v>
      </c>
      <c r="DB21" s="59">
        <f t="shared" si="0"/>
        <v>752.1607553350393</v>
      </c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</row>
    <row r="22" spans="1:160" ht="18.75">
      <c r="A22" s="10" t="s">
        <v>29</v>
      </c>
      <c r="B22" s="11">
        <v>3440</v>
      </c>
      <c r="D22" s="56">
        <v>2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74"/>
      <c r="AS22" s="61">
        <v>20.20921058087523</v>
      </c>
      <c r="AT22" s="26">
        <f t="shared" si="2"/>
        <v>63.943884157252036</v>
      </c>
      <c r="AU22" s="61">
        <v>107.67855773362885</v>
      </c>
      <c r="AV22" s="26">
        <f t="shared" si="3"/>
        <v>130.52994016422124</v>
      </c>
      <c r="AW22" s="26">
        <f t="shared" si="4"/>
        <v>153.38132259481367</v>
      </c>
      <c r="AX22" s="61">
        <v>176.23270502540606</v>
      </c>
      <c r="AY22" s="26">
        <f t="shared" si="1"/>
        <v>197.22160583898727</v>
      </c>
      <c r="AZ22" s="61">
        <v>218.2105066525685</v>
      </c>
      <c r="BA22" s="26">
        <f t="shared" si="5"/>
        <v>224.57207336153542</v>
      </c>
      <c r="BB22" s="73">
        <f t="shared" si="6"/>
        <v>230.93364007050235</v>
      </c>
      <c r="BC22" s="72">
        <v>237.29520677946925</v>
      </c>
      <c r="BD22" s="26">
        <v>230.93364007050235</v>
      </c>
      <c r="BE22" s="26">
        <v>224.57207336153542</v>
      </c>
      <c r="BF22" s="61">
        <v>218.2105066525685</v>
      </c>
      <c r="BG22" s="26">
        <v>197.22160583898727</v>
      </c>
      <c r="BH22" s="61">
        <v>176.23270502540606</v>
      </c>
      <c r="BI22" s="65">
        <v>153.38132259481367</v>
      </c>
      <c r="BJ22" s="65">
        <v>130.52994016422124</v>
      </c>
      <c r="BK22" s="61">
        <v>107.67855773362885</v>
      </c>
      <c r="BL22" s="65">
        <v>63.943884157252036</v>
      </c>
      <c r="BM22" s="61">
        <v>20.20921058087523</v>
      </c>
      <c r="BN22" s="57"/>
      <c r="BO22" s="57">
        <v>0</v>
      </c>
      <c r="BP22" s="57">
        <v>0</v>
      </c>
      <c r="BQ22" s="57">
        <v>0</v>
      </c>
      <c r="BR22" s="57">
        <v>0</v>
      </c>
      <c r="BS22" s="57">
        <v>0</v>
      </c>
      <c r="BT22" s="57">
        <v>0</v>
      </c>
      <c r="BU22" s="57">
        <v>0</v>
      </c>
      <c r="BV22" s="57">
        <v>0</v>
      </c>
      <c r="BW22" s="57">
        <v>0</v>
      </c>
      <c r="BX22" s="57">
        <v>0</v>
      </c>
      <c r="BY22" s="57">
        <v>0</v>
      </c>
      <c r="BZ22" s="57">
        <v>0</v>
      </c>
      <c r="CA22" s="57">
        <v>0</v>
      </c>
      <c r="CB22" s="57">
        <v>0</v>
      </c>
      <c r="CC22" s="57">
        <v>0</v>
      </c>
      <c r="CD22" s="57">
        <v>0</v>
      </c>
      <c r="CE22" s="57">
        <v>0</v>
      </c>
      <c r="CF22" s="57">
        <v>0</v>
      </c>
      <c r="CG22" s="57">
        <v>0</v>
      </c>
      <c r="CH22" s="57">
        <v>0</v>
      </c>
      <c r="CI22" s="57">
        <v>0</v>
      </c>
      <c r="CJ22" s="57">
        <v>0</v>
      </c>
      <c r="CK22" s="57">
        <v>0</v>
      </c>
      <c r="CL22" s="57">
        <v>0</v>
      </c>
      <c r="CM22" s="57">
        <v>0</v>
      </c>
      <c r="CN22" s="57">
        <v>0</v>
      </c>
      <c r="CO22" s="57">
        <v>0</v>
      </c>
      <c r="CP22" s="57">
        <v>0</v>
      </c>
      <c r="CQ22" s="57">
        <v>0</v>
      </c>
      <c r="CR22" s="57">
        <v>0</v>
      </c>
      <c r="CS22" s="57">
        <v>0</v>
      </c>
      <c r="CT22" s="57">
        <v>0</v>
      </c>
      <c r="CU22" s="57">
        <v>0</v>
      </c>
      <c r="CV22" s="57">
        <v>0</v>
      </c>
      <c r="CW22" s="57">
        <v>0</v>
      </c>
      <c r="CX22" s="57">
        <v>0</v>
      </c>
      <c r="CY22" s="57">
        <v>0</v>
      </c>
      <c r="CZ22" s="57">
        <v>0</v>
      </c>
      <c r="DA22" s="57">
        <v>0</v>
      </c>
      <c r="DB22" s="59">
        <f t="shared" si="0"/>
        <v>874.2382197339869</v>
      </c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</row>
    <row r="23" spans="1:160" ht="16.5" thickBot="1">
      <c r="A23" s="10" t="s">
        <v>27</v>
      </c>
      <c r="B23" s="12">
        <f>B22/(B8^2)</f>
        <v>131.68814516902998</v>
      </c>
      <c r="D23" s="56">
        <v>1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74"/>
      <c r="AS23" s="75">
        <v>23.28161784142682</v>
      </c>
      <c r="AT23" s="26">
        <f t="shared" si="2"/>
        <v>70.83449309489706</v>
      </c>
      <c r="AU23" s="75">
        <v>118.3873683483673</v>
      </c>
      <c r="AV23" s="26">
        <f t="shared" si="3"/>
        <v>145.68371337967832</v>
      </c>
      <c r="AW23" s="26">
        <f t="shared" si="4"/>
        <v>172.98005841098933</v>
      </c>
      <c r="AX23" s="75">
        <v>200.27640344230034</v>
      </c>
      <c r="AY23" s="26">
        <f t="shared" si="1"/>
        <v>217.68648141539637</v>
      </c>
      <c r="AZ23" s="75">
        <v>235.09655938849238</v>
      </c>
      <c r="BA23" s="26">
        <f t="shared" si="5"/>
        <v>237.67913969630794</v>
      </c>
      <c r="BB23" s="73">
        <f t="shared" si="6"/>
        <v>240.26172000412348</v>
      </c>
      <c r="BC23" s="76">
        <v>242.84430031193904</v>
      </c>
      <c r="BD23" s="26">
        <v>240.26172000412348</v>
      </c>
      <c r="BE23" s="77">
        <v>237.67913969630794</v>
      </c>
      <c r="BF23" s="75">
        <v>235.09655938849238</v>
      </c>
      <c r="BG23" s="77">
        <v>217.68648141539637</v>
      </c>
      <c r="BH23" s="75">
        <v>200.27640344230034</v>
      </c>
      <c r="BI23" s="65">
        <v>172.98005841098933</v>
      </c>
      <c r="BJ23" s="77">
        <v>145.68371337967832</v>
      </c>
      <c r="BK23" s="75">
        <v>118.3873683483673</v>
      </c>
      <c r="BL23" s="77">
        <v>70.83449309489706</v>
      </c>
      <c r="BM23" s="75">
        <v>23.28161784142682</v>
      </c>
      <c r="BN23" s="57"/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0</v>
      </c>
      <c r="BU23" s="57">
        <v>0</v>
      </c>
      <c r="BV23" s="57">
        <v>0</v>
      </c>
      <c r="BW23" s="57">
        <v>0</v>
      </c>
      <c r="BX23" s="57">
        <v>0</v>
      </c>
      <c r="BY23" s="57">
        <v>0</v>
      </c>
      <c r="BZ23" s="57">
        <v>0</v>
      </c>
      <c r="CA23" s="57">
        <v>0</v>
      </c>
      <c r="CB23" s="57">
        <v>0</v>
      </c>
      <c r="CC23" s="57">
        <v>0</v>
      </c>
      <c r="CD23" s="57">
        <v>0</v>
      </c>
      <c r="CE23" s="57">
        <v>0</v>
      </c>
      <c r="CF23" s="57">
        <v>0</v>
      </c>
      <c r="CG23" s="57">
        <v>0</v>
      </c>
      <c r="CH23" s="57">
        <v>0</v>
      </c>
      <c r="CI23" s="57">
        <v>0</v>
      </c>
      <c r="CJ23" s="57">
        <v>0</v>
      </c>
      <c r="CK23" s="57">
        <v>0</v>
      </c>
      <c r="CL23" s="57">
        <v>0</v>
      </c>
      <c r="CM23" s="57">
        <v>0</v>
      </c>
      <c r="CN23" s="57">
        <v>0</v>
      </c>
      <c r="CO23" s="57">
        <v>0</v>
      </c>
      <c r="CP23" s="57">
        <v>0</v>
      </c>
      <c r="CQ23" s="57">
        <v>0</v>
      </c>
      <c r="CR23" s="57">
        <v>0</v>
      </c>
      <c r="CS23" s="57">
        <v>0</v>
      </c>
      <c r="CT23" s="57">
        <v>0</v>
      </c>
      <c r="CU23" s="57">
        <v>0</v>
      </c>
      <c r="CV23" s="57">
        <v>0</v>
      </c>
      <c r="CW23" s="57">
        <v>0</v>
      </c>
      <c r="CX23" s="57">
        <v>0</v>
      </c>
      <c r="CY23" s="57">
        <v>0</v>
      </c>
      <c r="CZ23" s="57">
        <v>0</v>
      </c>
      <c r="DA23" s="57">
        <v>0</v>
      </c>
      <c r="DB23" s="59">
        <f t="shared" si="0"/>
        <v>949.877733148904</v>
      </c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</row>
    <row r="24" spans="2:160" ht="16.5" thickBot="1">
      <c r="B24" s="12"/>
      <c r="D24" s="78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0</v>
      </c>
      <c r="AK24" s="79">
        <v>0</v>
      </c>
      <c r="AL24" s="79">
        <v>0</v>
      </c>
      <c r="AM24" s="79">
        <v>0</v>
      </c>
      <c r="AN24" s="79">
        <v>0</v>
      </c>
      <c r="AO24" s="80">
        <v>0</v>
      </c>
      <c r="AP24" s="80">
        <v>0</v>
      </c>
      <c r="AQ24" s="80">
        <v>0</v>
      </c>
      <c r="AR24" s="74"/>
      <c r="AS24" s="62">
        <v>25.7518332789103</v>
      </c>
      <c r="AT24" s="26">
        <f t="shared" si="2"/>
        <v>74.49074107562959</v>
      </c>
      <c r="AU24" s="62">
        <v>123.22964887234887</v>
      </c>
      <c r="AV24" s="26">
        <f t="shared" si="3"/>
        <v>154.98941138537634</v>
      </c>
      <c r="AW24" s="26">
        <f t="shared" si="4"/>
        <v>186.7491738984038</v>
      </c>
      <c r="AX24" s="62">
        <v>218.50893641143125</v>
      </c>
      <c r="AY24" s="26">
        <f t="shared" si="1"/>
        <v>231.14513764795723</v>
      </c>
      <c r="AZ24" s="62">
        <v>243.7813388844832</v>
      </c>
      <c r="BA24" s="26">
        <f t="shared" si="5"/>
        <v>251.86507109261302</v>
      </c>
      <c r="BB24" s="26">
        <f t="shared" si="6"/>
        <v>259.94880330074284</v>
      </c>
      <c r="BC24" s="62">
        <v>268.0325355088727</v>
      </c>
      <c r="BD24" s="26">
        <v>259.94880330074284</v>
      </c>
      <c r="BE24" s="62">
        <v>251.86507109261302</v>
      </c>
      <c r="BF24" s="62">
        <v>243.7813388844832</v>
      </c>
      <c r="BG24" s="62">
        <v>231.14513764795723</v>
      </c>
      <c r="BH24" s="62">
        <v>218.50893641143125</v>
      </c>
      <c r="BI24" s="77">
        <v>186.7491738984038</v>
      </c>
      <c r="BJ24" s="65">
        <v>154.98941138537634</v>
      </c>
      <c r="BK24" s="62">
        <v>123.22964887234887</v>
      </c>
      <c r="BL24" s="65">
        <v>74.49074107562959</v>
      </c>
      <c r="BM24" s="62">
        <v>25.7518332789103</v>
      </c>
      <c r="BN24" s="57"/>
      <c r="BO24" s="80">
        <v>0</v>
      </c>
      <c r="BP24" s="80">
        <v>0</v>
      </c>
      <c r="BQ24" s="80">
        <v>0</v>
      </c>
      <c r="BR24" s="79">
        <v>0</v>
      </c>
      <c r="BS24" s="79">
        <v>0</v>
      </c>
      <c r="BT24" s="79">
        <v>0</v>
      </c>
      <c r="BU24" s="79">
        <v>0</v>
      </c>
      <c r="BV24" s="79">
        <v>0</v>
      </c>
      <c r="BW24" s="79">
        <v>0</v>
      </c>
      <c r="BX24" s="79">
        <v>0</v>
      </c>
      <c r="BY24" s="79">
        <v>0</v>
      </c>
      <c r="BZ24" s="79">
        <v>0</v>
      </c>
      <c r="CA24" s="79">
        <v>0</v>
      </c>
      <c r="CB24" s="79">
        <v>0</v>
      </c>
      <c r="CC24" s="79">
        <v>0</v>
      </c>
      <c r="CD24" s="79">
        <v>0</v>
      </c>
      <c r="CE24" s="79">
        <v>0</v>
      </c>
      <c r="CF24" s="79">
        <v>0</v>
      </c>
      <c r="CG24" s="79">
        <v>0</v>
      </c>
      <c r="CH24" s="79">
        <v>0</v>
      </c>
      <c r="CI24" s="79">
        <v>0</v>
      </c>
      <c r="CJ24" s="79">
        <v>0</v>
      </c>
      <c r="CK24" s="79">
        <v>0</v>
      </c>
      <c r="CL24" s="79">
        <v>0</v>
      </c>
      <c r="CM24" s="79">
        <v>0</v>
      </c>
      <c r="CN24" s="79">
        <v>0</v>
      </c>
      <c r="CO24" s="79">
        <v>0</v>
      </c>
      <c r="CP24" s="79">
        <v>0</v>
      </c>
      <c r="CQ24" s="79">
        <v>0</v>
      </c>
      <c r="CR24" s="79">
        <v>0</v>
      </c>
      <c r="CS24" s="79">
        <v>0</v>
      </c>
      <c r="CT24" s="79">
        <v>0</v>
      </c>
      <c r="CU24" s="79">
        <v>0</v>
      </c>
      <c r="CV24" s="79">
        <v>0</v>
      </c>
      <c r="CW24" s="79">
        <v>0</v>
      </c>
      <c r="CX24" s="79">
        <v>0</v>
      </c>
      <c r="CY24" s="79">
        <v>0</v>
      </c>
      <c r="CZ24" s="79">
        <v>0</v>
      </c>
      <c r="DA24" s="79">
        <v>0</v>
      </c>
      <c r="DB24" s="59">
        <f t="shared" si="0"/>
        <v>1014.2577554930243</v>
      </c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</row>
    <row r="25" spans="1:160" ht="15.75">
      <c r="A25" t="s">
        <v>13</v>
      </c>
      <c r="B25" s="12"/>
      <c r="D25" s="56">
        <v>-1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74"/>
      <c r="AS25" s="61">
        <v>27.644436151410073</v>
      </c>
      <c r="AT25" s="26">
        <f t="shared" si="2"/>
        <v>72.55468830371164</v>
      </c>
      <c r="AU25" s="61">
        <v>117.46494045601321</v>
      </c>
      <c r="AV25" s="26">
        <f t="shared" si="3"/>
        <v>153.53170826026536</v>
      </c>
      <c r="AW25" s="26">
        <f t="shared" si="4"/>
        <v>189.59847606451748</v>
      </c>
      <c r="AX25" s="61">
        <v>225.66524386876964</v>
      </c>
      <c r="AY25" s="26">
        <f t="shared" si="1"/>
        <v>229.90582673216434</v>
      </c>
      <c r="AZ25" s="61">
        <v>234.14640959555905</v>
      </c>
      <c r="BA25" s="26">
        <f t="shared" si="5"/>
        <v>240.70849507269938</v>
      </c>
      <c r="BB25" s="26">
        <f t="shared" si="6"/>
        <v>247.27058054983974</v>
      </c>
      <c r="BC25" s="61">
        <v>253.83266602698006</v>
      </c>
      <c r="BD25" s="26">
        <v>247.27058054983974</v>
      </c>
      <c r="BE25" s="26">
        <v>240.70849507269938</v>
      </c>
      <c r="BF25" s="61">
        <v>234.14640959555905</v>
      </c>
      <c r="BG25" s="26">
        <v>229.90582673216434</v>
      </c>
      <c r="BH25" s="61">
        <v>225.66524386876964</v>
      </c>
      <c r="BI25" s="77">
        <v>189.59847606451748</v>
      </c>
      <c r="BJ25" s="65">
        <v>153.53170826026536</v>
      </c>
      <c r="BK25" s="61">
        <v>117.46494045601321</v>
      </c>
      <c r="BL25" s="65">
        <v>72.55468830371164</v>
      </c>
      <c r="BM25" s="61">
        <v>27.644436151410073</v>
      </c>
      <c r="BN25" s="57"/>
      <c r="BO25" s="57">
        <v>0</v>
      </c>
      <c r="BP25" s="57">
        <v>0</v>
      </c>
      <c r="BQ25" s="57">
        <v>0</v>
      </c>
      <c r="BR25" s="57">
        <v>0</v>
      </c>
      <c r="BS25" s="57">
        <v>0</v>
      </c>
      <c r="BT25" s="57">
        <v>0</v>
      </c>
      <c r="BU25" s="57">
        <v>0</v>
      </c>
      <c r="BV25" s="57">
        <v>0</v>
      </c>
      <c r="BW25" s="57">
        <v>0</v>
      </c>
      <c r="BX25" s="57">
        <v>0</v>
      </c>
      <c r="BY25" s="57">
        <v>0</v>
      </c>
      <c r="BZ25" s="57">
        <v>0</v>
      </c>
      <c r="CA25" s="57">
        <v>0</v>
      </c>
      <c r="CB25" s="57">
        <v>0</v>
      </c>
      <c r="CC25" s="57">
        <v>0</v>
      </c>
      <c r="CD25" s="57">
        <v>0</v>
      </c>
      <c r="CE25" s="57">
        <v>0</v>
      </c>
      <c r="CF25" s="57">
        <v>0</v>
      </c>
      <c r="CG25" s="57">
        <v>0</v>
      </c>
      <c r="CH25" s="57">
        <v>0</v>
      </c>
      <c r="CI25" s="57">
        <v>0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0</v>
      </c>
      <c r="CP25" s="57">
        <v>0</v>
      </c>
      <c r="CQ25" s="57">
        <v>0</v>
      </c>
      <c r="CR25" s="57">
        <v>0</v>
      </c>
      <c r="CS25" s="57">
        <v>0</v>
      </c>
      <c r="CT25" s="57">
        <v>0</v>
      </c>
      <c r="CU25" s="57">
        <v>0</v>
      </c>
      <c r="CV25" s="57">
        <v>0</v>
      </c>
      <c r="CW25" s="57">
        <v>0</v>
      </c>
      <c r="CX25" s="57">
        <v>0</v>
      </c>
      <c r="CY25" s="57">
        <v>0</v>
      </c>
      <c r="CZ25" s="57">
        <v>0</v>
      </c>
      <c r="DA25" s="57">
        <v>0</v>
      </c>
      <c r="DB25" s="59">
        <f t="shared" si="0"/>
        <v>993.4508472235494</v>
      </c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</row>
    <row r="26" spans="1:160" ht="15.75">
      <c r="A26" s="10" t="s">
        <v>14</v>
      </c>
      <c r="B26" s="13">
        <f>2*(SQRT((B23/PI())))</f>
        <v>12.948766505039535</v>
      </c>
      <c r="D26" s="56">
        <v>-2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74"/>
      <c r="AS26" s="61">
        <v>27.558408748114633</v>
      </c>
      <c r="AT26" s="26">
        <f t="shared" si="2"/>
        <v>69.17288116945605</v>
      </c>
      <c r="AU26" s="61">
        <v>110.78735359079747</v>
      </c>
      <c r="AV26" s="26">
        <f t="shared" si="3"/>
        <v>147.2338455019215</v>
      </c>
      <c r="AW26" s="26">
        <f t="shared" si="4"/>
        <v>183.68033741304552</v>
      </c>
      <c r="AX26" s="61">
        <v>220.12682932416956</v>
      </c>
      <c r="AY26" s="26">
        <f t="shared" si="1"/>
        <v>222.8841247466737</v>
      </c>
      <c r="AZ26" s="61">
        <v>225.64142016917788</v>
      </c>
      <c r="BA26" s="26">
        <f t="shared" si="5"/>
        <v>230.61637443798853</v>
      </c>
      <c r="BB26" s="26">
        <f t="shared" si="6"/>
        <v>235.5913287067992</v>
      </c>
      <c r="BC26" s="61">
        <v>240.56628297560985</v>
      </c>
      <c r="BD26" s="26">
        <v>235.5913287067992</v>
      </c>
      <c r="BE26" s="26">
        <v>230.61637443798853</v>
      </c>
      <c r="BF26" s="61">
        <v>225.64142016917788</v>
      </c>
      <c r="BG26" s="26">
        <v>222.8841247466737</v>
      </c>
      <c r="BH26" s="61">
        <v>220.12682932416956</v>
      </c>
      <c r="BI26" s="65">
        <v>183.68033741304552</v>
      </c>
      <c r="BJ26" s="65">
        <v>147.2338455019215</v>
      </c>
      <c r="BK26" s="61">
        <v>110.78735359079747</v>
      </c>
      <c r="BL26" s="65">
        <v>69.17288116945605</v>
      </c>
      <c r="BM26" s="61">
        <v>27.558408748114633</v>
      </c>
      <c r="BN26" s="57"/>
      <c r="BO26" s="57">
        <v>0</v>
      </c>
      <c r="BP26" s="57">
        <v>0</v>
      </c>
      <c r="BQ26" s="57">
        <v>0</v>
      </c>
      <c r="BR26" s="57">
        <v>0</v>
      </c>
      <c r="BS26" s="57">
        <v>0</v>
      </c>
      <c r="BT26" s="57">
        <v>0</v>
      </c>
      <c r="BU26" s="57">
        <v>0</v>
      </c>
      <c r="BV26" s="57">
        <v>0</v>
      </c>
      <c r="BW26" s="57">
        <v>0</v>
      </c>
      <c r="BX26" s="57">
        <v>0</v>
      </c>
      <c r="BY26" s="57">
        <v>0</v>
      </c>
      <c r="BZ26" s="57">
        <v>0</v>
      </c>
      <c r="CA26" s="57">
        <v>0</v>
      </c>
      <c r="CB26" s="57">
        <v>0</v>
      </c>
      <c r="CC26" s="57">
        <v>0</v>
      </c>
      <c r="CD26" s="57">
        <v>0</v>
      </c>
      <c r="CE26" s="57">
        <v>0</v>
      </c>
      <c r="CF26" s="57">
        <v>0</v>
      </c>
      <c r="CG26" s="57">
        <v>0</v>
      </c>
      <c r="CH26" s="57">
        <v>0</v>
      </c>
      <c r="CI26" s="57">
        <v>0</v>
      </c>
      <c r="CJ26" s="57">
        <v>0</v>
      </c>
      <c r="CK26" s="57">
        <v>0</v>
      </c>
      <c r="CL26" s="57">
        <v>0</v>
      </c>
      <c r="CM26" s="57">
        <v>0</v>
      </c>
      <c r="CN26" s="57">
        <v>0</v>
      </c>
      <c r="CO26" s="57">
        <v>0</v>
      </c>
      <c r="CP26" s="57">
        <v>0</v>
      </c>
      <c r="CQ26" s="57">
        <v>0</v>
      </c>
      <c r="CR26" s="57">
        <v>0</v>
      </c>
      <c r="CS26" s="57">
        <v>0</v>
      </c>
      <c r="CT26" s="57">
        <v>0</v>
      </c>
      <c r="CU26" s="57">
        <v>0</v>
      </c>
      <c r="CV26" s="57">
        <v>0</v>
      </c>
      <c r="CW26" s="57">
        <v>0</v>
      </c>
      <c r="CX26" s="57">
        <v>0</v>
      </c>
      <c r="CY26" s="57">
        <v>0</v>
      </c>
      <c r="CZ26" s="57">
        <v>0</v>
      </c>
      <c r="DA26" s="57">
        <v>0</v>
      </c>
      <c r="DB26" s="59">
        <f t="shared" si="0"/>
        <v>955.1961099517088</v>
      </c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</row>
    <row r="27" spans="1:160" ht="15.75">
      <c r="A27" s="10" t="s">
        <v>15</v>
      </c>
      <c r="B27" s="13">
        <f>2*(B23/(PI()*(B21/2)))</f>
        <v>8.161563823851374</v>
      </c>
      <c r="D27" s="56">
        <v>-3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74"/>
      <c r="AS27" s="61">
        <v>25.16193108488439</v>
      </c>
      <c r="AT27" s="26">
        <f t="shared" si="2"/>
        <v>58.49187146228654</v>
      </c>
      <c r="AU27" s="61">
        <v>91.82181183968869</v>
      </c>
      <c r="AV27" s="26">
        <f t="shared" si="3"/>
        <v>126.0521080017991</v>
      </c>
      <c r="AW27" s="26">
        <f t="shared" si="4"/>
        <v>160.28240416390952</v>
      </c>
      <c r="AX27" s="61">
        <v>194.51270032601994</v>
      </c>
      <c r="AY27" s="26">
        <f t="shared" si="1"/>
        <v>197.33793951008903</v>
      </c>
      <c r="AZ27" s="61">
        <v>200.1631786941581</v>
      </c>
      <c r="BA27" s="26">
        <f t="shared" si="5"/>
        <v>203.00998694422995</v>
      </c>
      <c r="BB27" s="26">
        <f t="shared" si="6"/>
        <v>205.85679519430178</v>
      </c>
      <c r="BC27" s="61">
        <v>208.70360344437364</v>
      </c>
      <c r="BD27" s="26">
        <v>205.85679519430178</v>
      </c>
      <c r="BE27" s="26">
        <v>203.00998694422995</v>
      </c>
      <c r="BF27" s="61">
        <v>200.1631786941581</v>
      </c>
      <c r="BG27" s="26">
        <v>197.33793951008903</v>
      </c>
      <c r="BH27" s="61">
        <v>194.51270032601994</v>
      </c>
      <c r="BI27" s="65">
        <v>160.28240416390952</v>
      </c>
      <c r="BJ27" s="65">
        <v>126.0521080017991</v>
      </c>
      <c r="BK27" s="61">
        <v>91.82181183968869</v>
      </c>
      <c r="BL27" s="65">
        <v>58.49187146228654</v>
      </c>
      <c r="BM27" s="61">
        <v>25.16193108488439</v>
      </c>
      <c r="BN27" s="57"/>
      <c r="BO27" s="57">
        <v>0</v>
      </c>
      <c r="BP27" s="57">
        <v>0</v>
      </c>
      <c r="BQ27" s="57">
        <v>0</v>
      </c>
      <c r="BR27" s="57">
        <v>0</v>
      </c>
      <c r="BS27" s="57">
        <v>0</v>
      </c>
      <c r="BT27" s="57">
        <v>0</v>
      </c>
      <c r="BU27" s="57">
        <v>0</v>
      </c>
      <c r="BV27" s="57">
        <v>0</v>
      </c>
      <c r="BW27" s="57">
        <v>0</v>
      </c>
      <c r="BX27" s="57">
        <v>0</v>
      </c>
      <c r="BY27" s="57">
        <v>0</v>
      </c>
      <c r="BZ27" s="57">
        <v>0</v>
      </c>
      <c r="CA27" s="57">
        <v>0</v>
      </c>
      <c r="CB27" s="57">
        <v>0</v>
      </c>
      <c r="CC27" s="57">
        <v>0</v>
      </c>
      <c r="CD27" s="57">
        <v>0</v>
      </c>
      <c r="CE27" s="57">
        <v>0</v>
      </c>
      <c r="CF27" s="57">
        <v>0</v>
      </c>
      <c r="CG27" s="57">
        <v>0</v>
      </c>
      <c r="CH27" s="57">
        <v>0</v>
      </c>
      <c r="CI27" s="57">
        <v>0</v>
      </c>
      <c r="CJ27" s="57">
        <v>0</v>
      </c>
      <c r="CK27" s="57">
        <v>0</v>
      </c>
      <c r="CL27" s="57">
        <v>0</v>
      </c>
      <c r="CM27" s="57">
        <v>0</v>
      </c>
      <c r="CN27" s="57">
        <v>0</v>
      </c>
      <c r="CO27" s="57">
        <v>0</v>
      </c>
      <c r="CP27" s="57">
        <v>0</v>
      </c>
      <c r="CQ27" s="57">
        <v>0</v>
      </c>
      <c r="CR27" s="57">
        <v>0</v>
      </c>
      <c r="CS27" s="57">
        <v>0</v>
      </c>
      <c r="CT27" s="57">
        <v>0</v>
      </c>
      <c r="CU27" s="57">
        <v>0</v>
      </c>
      <c r="CV27" s="57">
        <v>0</v>
      </c>
      <c r="CW27" s="57">
        <v>0</v>
      </c>
      <c r="CX27" s="57">
        <v>0</v>
      </c>
      <c r="CY27" s="57">
        <v>0</v>
      </c>
      <c r="CZ27" s="57">
        <v>0</v>
      </c>
      <c r="DA27" s="57">
        <v>0</v>
      </c>
      <c r="DB27" s="59">
        <f t="shared" si="0"/>
        <v>834.5522520227381</v>
      </c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</row>
    <row r="28" spans="2:160" ht="15.75">
      <c r="B28" s="12"/>
      <c r="D28" s="56">
        <v>-4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74"/>
      <c r="AS28" s="61">
        <v>19.44725358025843</v>
      </c>
      <c r="AT28" s="26">
        <f t="shared" si="2"/>
        <v>45.53062964949834</v>
      </c>
      <c r="AU28" s="61">
        <v>71.61400571873824</v>
      </c>
      <c r="AV28" s="26">
        <f t="shared" si="3"/>
        <v>99.76323746988733</v>
      </c>
      <c r="AW28" s="26">
        <f t="shared" si="4"/>
        <v>127.91246922103643</v>
      </c>
      <c r="AX28" s="61">
        <v>156.06170097218552</v>
      </c>
      <c r="AY28" s="26">
        <f t="shared" si="1"/>
        <v>152.56409856962432</v>
      </c>
      <c r="AZ28" s="61">
        <v>149.06649616706315</v>
      </c>
      <c r="BA28" s="26">
        <f t="shared" si="5"/>
        <v>157.12632832526202</v>
      </c>
      <c r="BB28" s="26">
        <f t="shared" si="6"/>
        <v>165.1861604834609</v>
      </c>
      <c r="BC28" s="61">
        <v>173.24599264165977</v>
      </c>
      <c r="BD28" s="26">
        <v>165.1861604834609</v>
      </c>
      <c r="BE28" s="26">
        <v>157.12632832526202</v>
      </c>
      <c r="BF28" s="61">
        <v>149.06649616706315</v>
      </c>
      <c r="BG28" s="26">
        <v>152.56409856962432</v>
      </c>
      <c r="BH28" s="61">
        <v>156.06170097218552</v>
      </c>
      <c r="BI28" s="65">
        <v>127.91246922103643</v>
      </c>
      <c r="BJ28" s="65">
        <v>99.76323746988733</v>
      </c>
      <c r="BK28" s="61">
        <v>71.61400571873824</v>
      </c>
      <c r="BL28" s="65">
        <v>45.53062964949834</v>
      </c>
      <c r="BM28" s="61">
        <v>19.44725358025843</v>
      </c>
      <c r="BN28" s="57"/>
      <c r="BO28" s="57">
        <v>0</v>
      </c>
      <c r="BP28" s="57">
        <v>0</v>
      </c>
      <c r="BQ28" s="57">
        <v>0</v>
      </c>
      <c r="BR28" s="57">
        <v>0</v>
      </c>
      <c r="BS28" s="57">
        <v>0</v>
      </c>
      <c r="BT28" s="57">
        <v>0</v>
      </c>
      <c r="BU28" s="57">
        <v>0</v>
      </c>
      <c r="BV28" s="57">
        <v>0</v>
      </c>
      <c r="BW28" s="57">
        <v>0</v>
      </c>
      <c r="BX28" s="57">
        <v>0</v>
      </c>
      <c r="BY28" s="57">
        <v>0</v>
      </c>
      <c r="BZ28" s="57">
        <v>0</v>
      </c>
      <c r="CA28" s="57">
        <v>0</v>
      </c>
      <c r="CB28" s="57">
        <v>0</v>
      </c>
      <c r="CC28" s="57">
        <v>0</v>
      </c>
      <c r="CD28" s="57">
        <v>0</v>
      </c>
      <c r="CE28" s="57">
        <v>0</v>
      </c>
      <c r="CF28" s="57">
        <v>0</v>
      </c>
      <c r="CG28" s="57">
        <v>0</v>
      </c>
      <c r="CH28" s="57">
        <v>0</v>
      </c>
      <c r="CI28" s="57">
        <v>0</v>
      </c>
      <c r="CJ28" s="57">
        <v>0</v>
      </c>
      <c r="CK28" s="57">
        <v>0</v>
      </c>
      <c r="CL28" s="57">
        <v>0</v>
      </c>
      <c r="CM28" s="57">
        <v>0</v>
      </c>
      <c r="CN28" s="57">
        <v>0</v>
      </c>
      <c r="CO28" s="57">
        <v>0</v>
      </c>
      <c r="CP28" s="57">
        <v>0</v>
      </c>
      <c r="CQ28" s="57">
        <v>0</v>
      </c>
      <c r="CR28" s="57">
        <v>0</v>
      </c>
      <c r="CS28" s="57">
        <v>0</v>
      </c>
      <c r="CT28" s="57">
        <v>0</v>
      </c>
      <c r="CU28" s="57">
        <v>0</v>
      </c>
      <c r="CV28" s="57">
        <v>0</v>
      </c>
      <c r="CW28" s="57">
        <v>0</v>
      </c>
      <c r="CX28" s="57">
        <v>0</v>
      </c>
      <c r="CY28" s="57">
        <v>0</v>
      </c>
      <c r="CZ28" s="57">
        <v>0</v>
      </c>
      <c r="DA28" s="57">
        <v>0</v>
      </c>
      <c r="DB28" s="59">
        <f t="shared" si="0"/>
        <v>655.5319906579022</v>
      </c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</row>
    <row r="29" spans="2:160" ht="15.75">
      <c r="B29" s="12"/>
      <c r="D29" s="56">
        <v>-5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74"/>
      <c r="AS29" s="61">
        <v>12.257820590567711</v>
      </c>
      <c r="AT29" s="26">
        <f t="shared" si="2"/>
        <v>25.477314922797035</v>
      </c>
      <c r="AU29" s="61">
        <v>38.69680925502636</v>
      </c>
      <c r="AV29" s="26">
        <f t="shared" si="3"/>
        <v>59.97960527517613</v>
      </c>
      <c r="AW29" s="26">
        <f t="shared" si="4"/>
        <v>81.2624012953259</v>
      </c>
      <c r="AX29" s="61">
        <v>102.54519731547566</v>
      </c>
      <c r="AY29" s="26">
        <f t="shared" si="1"/>
        <v>111.37243851146944</v>
      </c>
      <c r="AZ29" s="61">
        <v>120.19967970746322</v>
      </c>
      <c r="BA29" s="26">
        <f t="shared" si="5"/>
        <v>118.21288327136594</v>
      </c>
      <c r="BB29" s="26">
        <f t="shared" si="6"/>
        <v>116.22608683526867</v>
      </c>
      <c r="BC29" s="61">
        <v>114.2392903991714</v>
      </c>
      <c r="BD29" s="26">
        <v>116.22608683526867</v>
      </c>
      <c r="BE29" s="26">
        <v>118.21288327136594</v>
      </c>
      <c r="BF29" s="61">
        <v>120.19967970746322</v>
      </c>
      <c r="BG29" s="26">
        <v>111.37243851146944</v>
      </c>
      <c r="BH29" s="61">
        <v>102.54519731547566</v>
      </c>
      <c r="BI29" s="65">
        <v>81.2624012953259</v>
      </c>
      <c r="BJ29" s="65">
        <v>59.97960527517613</v>
      </c>
      <c r="BK29" s="61">
        <v>38.69680925502636</v>
      </c>
      <c r="BL29" s="65">
        <v>25.477314922797035</v>
      </c>
      <c r="BM29" s="61">
        <v>12.257820590567711</v>
      </c>
      <c r="BN29" s="57"/>
      <c r="BO29" s="57">
        <v>0</v>
      </c>
      <c r="BP29" s="57">
        <v>0</v>
      </c>
      <c r="BQ29" s="57">
        <v>0</v>
      </c>
      <c r="BR29" s="57">
        <v>0</v>
      </c>
      <c r="BS29" s="57">
        <v>0</v>
      </c>
      <c r="BT29" s="57">
        <v>0</v>
      </c>
      <c r="BU29" s="57">
        <v>0</v>
      </c>
      <c r="BV29" s="57">
        <v>0</v>
      </c>
      <c r="BW29" s="57">
        <v>0</v>
      </c>
      <c r="BX29" s="57">
        <v>0</v>
      </c>
      <c r="BY29" s="57">
        <v>0</v>
      </c>
      <c r="BZ29" s="57">
        <v>0</v>
      </c>
      <c r="CA29" s="57">
        <v>0</v>
      </c>
      <c r="CB29" s="57">
        <v>0</v>
      </c>
      <c r="CC29" s="57">
        <v>0</v>
      </c>
      <c r="CD29" s="57">
        <v>0</v>
      </c>
      <c r="CE29" s="57">
        <v>0</v>
      </c>
      <c r="CF29" s="57">
        <v>0</v>
      </c>
      <c r="CG29" s="57">
        <v>0</v>
      </c>
      <c r="CH29" s="57">
        <v>0</v>
      </c>
      <c r="CI29" s="57">
        <v>0</v>
      </c>
      <c r="CJ29" s="57">
        <v>0</v>
      </c>
      <c r="CK29" s="57">
        <v>0</v>
      </c>
      <c r="CL29" s="57">
        <v>0</v>
      </c>
      <c r="CM29" s="57">
        <v>0</v>
      </c>
      <c r="CN29" s="57">
        <v>0</v>
      </c>
      <c r="CO29" s="57">
        <v>0</v>
      </c>
      <c r="CP29" s="57">
        <v>0</v>
      </c>
      <c r="CQ29" s="57">
        <v>0</v>
      </c>
      <c r="CR29" s="57">
        <v>0</v>
      </c>
      <c r="CS29" s="57">
        <v>0</v>
      </c>
      <c r="CT29" s="57">
        <v>0</v>
      </c>
      <c r="CU29" s="57">
        <v>0</v>
      </c>
      <c r="CV29" s="57">
        <v>0</v>
      </c>
      <c r="CW29" s="57">
        <v>0</v>
      </c>
      <c r="CX29" s="57">
        <v>0</v>
      </c>
      <c r="CY29" s="57">
        <v>0</v>
      </c>
      <c r="CZ29" s="57">
        <v>0</v>
      </c>
      <c r="DA29" s="57">
        <v>0</v>
      </c>
      <c r="DB29" s="59">
        <f t="shared" si="0"/>
        <v>449.13876325393767</v>
      </c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</row>
    <row r="30" spans="1:160" ht="15.75">
      <c r="A30" s="10" t="s">
        <v>28</v>
      </c>
      <c r="B30" s="12">
        <f>(B19*9.81/(B22/(100*100)))/1000</f>
        <v>245.25000000000003</v>
      </c>
      <c r="D30" s="56">
        <v>-6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74"/>
      <c r="AS30" s="61">
        <v>5.4616557302275925</v>
      </c>
      <c r="AT30" s="26">
        <f t="shared" si="2"/>
        <v>15.229730333846467</v>
      </c>
      <c r="AU30" s="61">
        <v>24.997804937465343</v>
      </c>
      <c r="AV30" s="26">
        <f t="shared" si="3"/>
        <v>37.74150223134457</v>
      </c>
      <c r="AW30" s="26">
        <f t="shared" si="4"/>
        <v>50.48519952522379</v>
      </c>
      <c r="AX30" s="61">
        <v>63.22889681910302</v>
      </c>
      <c r="AY30" s="26">
        <f t="shared" si="1"/>
        <v>73.76935192527976</v>
      </c>
      <c r="AZ30" s="61">
        <v>84.30980703145651</v>
      </c>
      <c r="BA30" s="26">
        <f t="shared" si="5"/>
        <v>86.03322063589145</v>
      </c>
      <c r="BB30" s="26">
        <f t="shared" si="6"/>
        <v>87.75663424032638</v>
      </c>
      <c r="BC30" s="61">
        <v>89.48004784476132</v>
      </c>
      <c r="BD30" s="26">
        <v>87.75663424032638</v>
      </c>
      <c r="BE30" s="26">
        <v>86.03322063589145</v>
      </c>
      <c r="BF30" s="61">
        <v>84.30980703145651</v>
      </c>
      <c r="BG30" s="26">
        <v>73.76935192527976</v>
      </c>
      <c r="BH30" s="61">
        <v>63.22889681910302</v>
      </c>
      <c r="BI30" s="65">
        <v>50.48519952522379</v>
      </c>
      <c r="BJ30" s="65">
        <v>37.74150223134457</v>
      </c>
      <c r="BK30" s="61">
        <v>24.997804937465343</v>
      </c>
      <c r="BL30" s="65">
        <v>15.229730333846467</v>
      </c>
      <c r="BM30" s="61">
        <v>5.4616557302275925</v>
      </c>
      <c r="BN30" s="57"/>
      <c r="BO30" s="57">
        <v>0</v>
      </c>
      <c r="BP30" s="57">
        <v>0</v>
      </c>
      <c r="BQ30" s="57">
        <v>0</v>
      </c>
      <c r="BR30" s="57">
        <v>0</v>
      </c>
      <c r="BS30" s="57">
        <v>0</v>
      </c>
      <c r="BT30" s="57">
        <v>0</v>
      </c>
      <c r="BU30" s="57">
        <v>0</v>
      </c>
      <c r="BV30" s="57">
        <v>0</v>
      </c>
      <c r="BW30" s="57">
        <v>0</v>
      </c>
      <c r="BX30" s="57">
        <v>0</v>
      </c>
      <c r="BY30" s="57">
        <v>0</v>
      </c>
      <c r="BZ30" s="57">
        <v>0</v>
      </c>
      <c r="CA30" s="57">
        <v>0</v>
      </c>
      <c r="CB30" s="57">
        <v>0</v>
      </c>
      <c r="CC30" s="57">
        <v>0</v>
      </c>
      <c r="CD30" s="57">
        <v>0</v>
      </c>
      <c r="CE30" s="57">
        <v>0</v>
      </c>
      <c r="CF30" s="57">
        <v>0</v>
      </c>
      <c r="CG30" s="57">
        <v>0</v>
      </c>
      <c r="CH30" s="57">
        <v>0</v>
      </c>
      <c r="CI30" s="57">
        <v>0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57">
        <v>0</v>
      </c>
      <c r="CP30" s="57">
        <v>0</v>
      </c>
      <c r="CQ30" s="57">
        <v>0</v>
      </c>
      <c r="CR30" s="57">
        <v>0</v>
      </c>
      <c r="CS30" s="57">
        <v>0</v>
      </c>
      <c r="CT30" s="57">
        <v>0</v>
      </c>
      <c r="CU30" s="57">
        <v>0</v>
      </c>
      <c r="CV30" s="57">
        <v>0</v>
      </c>
      <c r="CW30" s="57">
        <v>0</v>
      </c>
      <c r="CX30" s="57">
        <v>0</v>
      </c>
      <c r="CY30" s="57">
        <v>0</v>
      </c>
      <c r="CZ30" s="57">
        <v>0</v>
      </c>
      <c r="DA30" s="57">
        <v>0</v>
      </c>
      <c r="DB30" s="59">
        <f t="shared" si="0"/>
        <v>305.5612977076316</v>
      </c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</row>
    <row r="31" spans="4:160" ht="15.75">
      <c r="D31" s="56">
        <v>-7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74"/>
      <c r="AS31" s="61"/>
      <c r="AT31" s="26">
        <f t="shared" si="2"/>
        <v>5.3558502174329945</v>
      </c>
      <c r="AU31" s="61">
        <v>10.711700434865989</v>
      </c>
      <c r="AV31" s="26">
        <f t="shared" si="3"/>
        <v>15.892053919696938</v>
      </c>
      <c r="AW31" s="26">
        <f t="shared" si="4"/>
        <v>21.072407404527887</v>
      </c>
      <c r="AX31" s="61">
        <v>26.252760889358836</v>
      </c>
      <c r="AY31" s="26">
        <f t="shared" si="1"/>
        <v>31.050779070108966</v>
      </c>
      <c r="AZ31" s="61">
        <v>35.8487972508591</v>
      </c>
      <c r="BA31" s="26">
        <f t="shared" si="5"/>
        <v>35.876013135964875</v>
      </c>
      <c r="BB31" s="26">
        <f t="shared" si="6"/>
        <v>35.90322902107064</v>
      </c>
      <c r="BC31" s="61">
        <v>35.93044490617642</v>
      </c>
      <c r="BD31" s="26">
        <v>35.90322902107064</v>
      </c>
      <c r="BE31" s="26">
        <v>35.876013135964875</v>
      </c>
      <c r="BF31" s="61">
        <v>35.8487972508591</v>
      </c>
      <c r="BG31" s="26">
        <v>31.050779070108966</v>
      </c>
      <c r="BH31" s="61">
        <v>26.252760889358836</v>
      </c>
      <c r="BI31" s="65">
        <v>21.072407404527887</v>
      </c>
      <c r="BJ31" s="65">
        <v>15.892053919696938</v>
      </c>
      <c r="BK31" s="61">
        <v>10.711700434865989</v>
      </c>
      <c r="BL31" s="65">
        <v>5.3558502174329945</v>
      </c>
      <c r="BM31" s="26"/>
      <c r="BN31" s="57"/>
      <c r="BO31" s="57">
        <v>0</v>
      </c>
      <c r="BP31" s="57">
        <v>0</v>
      </c>
      <c r="BQ31" s="57">
        <v>0</v>
      </c>
      <c r="BR31" s="57">
        <v>0</v>
      </c>
      <c r="BS31" s="57">
        <v>0</v>
      </c>
      <c r="BT31" s="57">
        <v>0</v>
      </c>
      <c r="BU31" s="57">
        <v>0</v>
      </c>
      <c r="BV31" s="57">
        <v>0</v>
      </c>
      <c r="BW31" s="57">
        <v>0</v>
      </c>
      <c r="BX31" s="57">
        <v>0</v>
      </c>
      <c r="BY31" s="57">
        <v>0</v>
      </c>
      <c r="BZ31" s="57">
        <v>0</v>
      </c>
      <c r="CA31" s="57">
        <v>0</v>
      </c>
      <c r="CB31" s="57">
        <v>0</v>
      </c>
      <c r="CC31" s="57">
        <v>0</v>
      </c>
      <c r="CD31" s="57">
        <v>0</v>
      </c>
      <c r="CE31" s="57">
        <v>0</v>
      </c>
      <c r="CF31" s="57">
        <v>0</v>
      </c>
      <c r="CG31" s="57">
        <v>0</v>
      </c>
      <c r="CH31" s="57">
        <v>0</v>
      </c>
      <c r="CI31" s="57">
        <v>0</v>
      </c>
      <c r="CJ31" s="57">
        <v>0</v>
      </c>
      <c r="CK31" s="57">
        <v>0</v>
      </c>
      <c r="CL31" s="57">
        <v>0</v>
      </c>
      <c r="CM31" s="57">
        <v>0</v>
      </c>
      <c r="CN31" s="57">
        <v>0</v>
      </c>
      <c r="CO31" s="57">
        <v>0</v>
      </c>
      <c r="CP31" s="57">
        <v>0</v>
      </c>
      <c r="CQ31" s="57">
        <v>0</v>
      </c>
      <c r="CR31" s="57">
        <v>0</v>
      </c>
      <c r="CS31" s="57">
        <v>0</v>
      </c>
      <c r="CT31" s="57">
        <v>0</v>
      </c>
      <c r="CU31" s="57">
        <v>0</v>
      </c>
      <c r="CV31" s="57">
        <v>0</v>
      </c>
      <c r="CW31" s="57">
        <v>0</v>
      </c>
      <c r="CX31" s="57">
        <v>0</v>
      </c>
      <c r="CY31" s="57">
        <v>0</v>
      </c>
      <c r="CZ31" s="57">
        <v>0</v>
      </c>
      <c r="DA31" s="57">
        <v>0</v>
      </c>
      <c r="DB31" s="59">
        <f t="shared" si="0"/>
        <v>125.64746599701922</v>
      </c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</row>
    <row r="32" spans="4:160" ht="15.75">
      <c r="D32" s="56">
        <v>-8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74"/>
      <c r="AS32" s="61"/>
      <c r="AT32" s="26"/>
      <c r="AU32" s="61"/>
      <c r="AV32" s="61"/>
      <c r="AW32" s="61"/>
      <c r="AX32" s="61">
        <v>5.853320410021452</v>
      </c>
      <c r="AY32" s="61"/>
      <c r="AZ32" s="61"/>
      <c r="BA32" s="61"/>
      <c r="BB32" s="61"/>
      <c r="BC32" s="61">
        <v>6.918080931376869</v>
      </c>
      <c r="BD32" s="65"/>
      <c r="BE32" s="26"/>
      <c r="BF32" s="26"/>
      <c r="BG32" s="26"/>
      <c r="BH32" s="61">
        <v>5.853320410021452</v>
      </c>
      <c r="BI32" s="26"/>
      <c r="BJ32" s="26"/>
      <c r="BK32" s="26"/>
      <c r="BL32" s="26"/>
      <c r="BM32" s="26"/>
      <c r="BN32" s="57"/>
      <c r="BO32" s="57">
        <v>0</v>
      </c>
      <c r="BP32" s="57">
        <v>0</v>
      </c>
      <c r="BQ32" s="57">
        <v>0</v>
      </c>
      <c r="BR32" s="57">
        <v>0</v>
      </c>
      <c r="BS32" s="57">
        <v>0</v>
      </c>
      <c r="BT32" s="57">
        <v>0</v>
      </c>
      <c r="BU32" s="57">
        <v>0</v>
      </c>
      <c r="BV32" s="57">
        <v>0</v>
      </c>
      <c r="BW32" s="57">
        <v>0</v>
      </c>
      <c r="BX32" s="57">
        <v>0</v>
      </c>
      <c r="BY32" s="57">
        <v>0</v>
      </c>
      <c r="BZ32" s="57">
        <v>0</v>
      </c>
      <c r="CA32" s="57">
        <v>0</v>
      </c>
      <c r="CB32" s="57">
        <v>0</v>
      </c>
      <c r="CC32" s="57">
        <v>0</v>
      </c>
      <c r="CD32" s="57">
        <v>0</v>
      </c>
      <c r="CE32" s="57">
        <v>0</v>
      </c>
      <c r="CF32" s="57">
        <v>0</v>
      </c>
      <c r="CG32" s="57">
        <v>0</v>
      </c>
      <c r="CH32" s="57">
        <v>0</v>
      </c>
      <c r="CI32" s="57">
        <v>0</v>
      </c>
      <c r="CJ32" s="57">
        <v>0</v>
      </c>
      <c r="CK32" s="57">
        <v>0</v>
      </c>
      <c r="CL32" s="57">
        <v>0</v>
      </c>
      <c r="CM32" s="57">
        <v>0</v>
      </c>
      <c r="CN32" s="57">
        <v>0</v>
      </c>
      <c r="CO32" s="57">
        <v>0</v>
      </c>
      <c r="CP32" s="57">
        <v>0</v>
      </c>
      <c r="CQ32" s="57">
        <v>0</v>
      </c>
      <c r="CR32" s="57">
        <v>0</v>
      </c>
      <c r="CS32" s="57">
        <v>0</v>
      </c>
      <c r="CT32" s="57">
        <v>0</v>
      </c>
      <c r="CU32" s="57">
        <v>0</v>
      </c>
      <c r="CV32" s="57">
        <v>0</v>
      </c>
      <c r="CW32" s="57">
        <v>0</v>
      </c>
      <c r="CX32" s="57">
        <v>0</v>
      </c>
      <c r="CY32" s="57">
        <v>0</v>
      </c>
      <c r="CZ32" s="57">
        <v>0</v>
      </c>
      <c r="DA32" s="57">
        <v>0</v>
      </c>
      <c r="DB32" s="59">
        <f t="shared" si="0"/>
        <v>4.959438941144439</v>
      </c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</row>
    <row r="33" spans="1:160" ht="15.75">
      <c r="A33" s="21" t="s">
        <v>19</v>
      </c>
      <c r="B33" s="24">
        <f>SUM(DB4:DB45)</f>
        <v>9495.413706056475</v>
      </c>
      <c r="D33" s="56">
        <v>-9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57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57"/>
      <c r="BO33" s="57">
        <v>0</v>
      </c>
      <c r="BP33" s="57">
        <v>0</v>
      </c>
      <c r="BQ33" s="57">
        <v>0</v>
      </c>
      <c r="BR33" s="57">
        <v>0</v>
      </c>
      <c r="BS33" s="57">
        <v>0</v>
      </c>
      <c r="BT33" s="57">
        <v>0</v>
      </c>
      <c r="BU33" s="57">
        <v>0</v>
      </c>
      <c r="BV33" s="57">
        <v>0</v>
      </c>
      <c r="BW33" s="57">
        <v>0</v>
      </c>
      <c r="BX33" s="57">
        <v>0</v>
      </c>
      <c r="BY33" s="57">
        <v>0</v>
      </c>
      <c r="BZ33" s="57">
        <v>0</v>
      </c>
      <c r="CA33" s="57">
        <v>0</v>
      </c>
      <c r="CB33" s="57">
        <v>0</v>
      </c>
      <c r="CC33" s="57">
        <v>0</v>
      </c>
      <c r="CD33" s="57">
        <v>0</v>
      </c>
      <c r="CE33" s="57">
        <v>0</v>
      </c>
      <c r="CF33" s="57">
        <v>0</v>
      </c>
      <c r="CG33" s="57">
        <v>0</v>
      </c>
      <c r="CH33" s="57">
        <v>0</v>
      </c>
      <c r="CI33" s="57">
        <v>0</v>
      </c>
      <c r="CJ33" s="57">
        <v>0</v>
      </c>
      <c r="CK33" s="57">
        <v>0</v>
      </c>
      <c r="CL33" s="57">
        <v>0</v>
      </c>
      <c r="CM33" s="57">
        <v>0</v>
      </c>
      <c r="CN33" s="57">
        <v>0</v>
      </c>
      <c r="CO33" s="57">
        <v>0</v>
      </c>
      <c r="CP33" s="57">
        <v>0</v>
      </c>
      <c r="CQ33" s="57">
        <v>0</v>
      </c>
      <c r="CR33" s="57">
        <v>0</v>
      </c>
      <c r="CS33" s="57">
        <v>0</v>
      </c>
      <c r="CT33" s="57">
        <v>0</v>
      </c>
      <c r="CU33" s="57">
        <v>0</v>
      </c>
      <c r="CV33" s="57">
        <v>0</v>
      </c>
      <c r="CW33" s="57">
        <v>0</v>
      </c>
      <c r="CX33" s="57">
        <v>0</v>
      </c>
      <c r="CY33" s="57">
        <v>0</v>
      </c>
      <c r="CZ33" s="57">
        <v>0</v>
      </c>
      <c r="DA33" s="57">
        <v>0</v>
      </c>
      <c r="DB33" s="59">
        <f t="shared" si="0"/>
        <v>0</v>
      </c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</row>
    <row r="34" spans="1:160" ht="15.75">
      <c r="A34" s="20" t="s">
        <v>18</v>
      </c>
      <c r="B34" s="25">
        <f>B33-B19</f>
        <v>895.4137060564753</v>
      </c>
      <c r="D34" s="56">
        <v>-10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37">
        <v>0</v>
      </c>
      <c r="BD34" s="39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57">
        <v>0</v>
      </c>
      <c r="BO34" s="57">
        <v>0</v>
      </c>
      <c r="BP34" s="57">
        <v>0</v>
      </c>
      <c r="BQ34" s="57">
        <v>0</v>
      </c>
      <c r="BR34" s="57">
        <v>0</v>
      </c>
      <c r="BS34" s="57">
        <v>0</v>
      </c>
      <c r="BT34" s="57">
        <v>0</v>
      </c>
      <c r="BU34" s="57">
        <v>0</v>
      </c>
      <c r="BV34" s="57">
        <v>0</v>
      </c>
      <c r="BW34" s="57">
        <v>0</v>
      </c>
      <c r="BX34" s="57">
        <v>0</v>
      </c>
      <c r="BY34" s="57">
        <v>0</v>
      </c>
      <c r="BZ34" s="57">
        <v>0</v>
      </c>
      <c r="CA34" s="57">
        <v>0</v>
      </c>
      <c r="CB34" s="57">
        <v>0</v>
      </c>
      <c r="CC34" s="57">
        <v>0</v>
      </c>
      <c r="CD34" s="57">
        <v>0</v>
      </c>
      <c r="CE34" s="57">
        <v>0</v>
      </c>
      <c r="CF34" s="57">
        <v>0</v>
      </c>
      <c r="CG34" s="57">
        <v>0</v>
      </c>
      <c r="CH34" s="57">
        <v>0</v>
      </c>
      <c r="CI34" s="57">
        <v>0</v>
      </c>
      <c r="CJ34" s="57">
        <v>0</v>
      </c>
      <c r="CK34" s="57">
        <v>0</v>
      </c>
      <c r="CL34" s="57">
        <v>0</v>
      </c>
      <c r="CM34" s="57">
        <v>0</v>
      </c>
      <c r="CN34" s="57">
        <v>0</v>
      </c>
      <c r="CO34" s="57">
        <v>0</v>
      </c>
      <c r="CP34" s="57">
        <v>0</v>
      </c>
      <c r="CQ34" s="57">
        <v>0</v>
      </c>
      <c r="CR34" s="57">
        <v>0</v>
      </c>
      <c r="CS34" s="57">
        <v>0</v>
      </c>
      <c r="CT34" s="57">
        <v>0</v>
      </c>
      <c r="CU34" s="57">
        <v>0</v>
      </c>
      <c r="CV34" s="57">
        <v>0</v>
      </c>
      <c r="CW34" s="57">
        <v>0</v>
      </c>
      <c r="CX34" s="57">
        <v>0</v>
      </c>
      <c r="CY34" s="57">
        <v>0</v>
      </c>
      <c r="CZ34" s="57">
        <v>0</v>
      </c>
      <c r="DA34" s="57">
        <v>0</v>
      </c>
      <c r="DB34" s="59">
        <f t="shared" si="0"/>
        <v>0</v>
      </c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</row>
    <row r="35" spans="4:106" ht="15.75">
      <c r="D35" s="56">
        <v>-11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  <c r="AP35" s="57">
        <v>0</v>
      </c>
      <c r="AQ35" s="57">
        <v>0</v>
      </c>
      <c r="AR35" s="57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39">
        <v>0</v>
      </c>
      <c r="AZ35" s="39">
        <v>0</v>
      </c>
      <c r="BA35" s="39">
        <v>0</v>
      </c>
      <c r="BB35" s="39">
        <v>0</v>
      </c>
      <c r="BC35" s="37">
        <v>0</v>
      </c>
      <c r="BD35" s="39">
        <v>0</v>
      </c>
      <c r="BE35" s="39">
        <v>0</v>
      </c>
      <c r="BF35" s="39">
        <v>0</v>
      </c>
      <c r="BG35" s="39">
        <v>0</v>
      </c>
      <c r="BH35" s="39">
        <v>0</v>
      </c>
      <c r="BI35" s="39">
        <v>0</v>
      </c>
      <c r="BJ35" s="39">
        <v>0</v>
      </c>
      <c r="BK35" s="39">
        <v>0</v>
      </c>
      <c r="BL35" s="39">
        <v>0</v>
      </c>
      <c r="BM35" s="39">
        <v>0</v>
      </c>
      <c r="BN35" s="57">
        <v>0</v>
      </c>
      <c r="BO35" s="57">
        <v>0</v>
      </c>
      <c r="BP35" s="57">
        <v>0</v>
      </c>
      <c r="BQ35" s="57">
        <v>0</v>
      </c>
      <c r="BR35" s="57">
        <v>0</v>
      </c>
      <c r="BS35" s="57">
        <v>0</v>
      </c>
      <c r="BT35" s="57">
        <v>0</v>
      </c>
      <c r="BU35" s="57">
        <v>0</v>
      </c>
      <c r="BV35" s="57">
        <v>0</v>
      </c>
      <c r="BW35" s="57">
        <v>0</v>
      </c>
      <c r="BX35" s="57">
        <v>0</v>
      </c>
      <c r="BY35" s="57">
        <v>0</v>
      </c>
      <c r="BZ35" s="57">
        <v>0</v>
      </c>
      <c r="CA35" s="57">
        <v>0</v>
      </c>
      <c r="CB35" s="57">
        <v>0</v>
      </c>
      <c r="CC35" s="57">
        <v>0</v>
      </c>
      <c r="CD35" s="57">
        <v>0</v>
      </c>
      <c r="CE35" s="57">
        <v>0</v>
      </c>
      <c r="CF35" s="57">
        <v>0</v>
      </c>
      <c r="CG35" s="57">
        <v>0</v>
      </c>
      <c r="CH35" s="57">
        <v>0</v>
      </c>
      <c r="CI35" s="57">
        <v>0</v>
      </c>
      <c r="CJ35" s="57">
        <v>0</v>
      </c>
      <c r="CK35" s="57">
        <v>0</v>
      </c>
      <c r="CL35" s="57">
        <v>0</v>
      </c>
      <c r="CM35" s="57">
        <v>0</v>
      </c>
      <c r="CN35" s="57">
        <v>0</v>
      </c>
      <c r="CO35" s="57">
        <v>0</v>
      </c>
      <c r="CP35" s="57">
        <v>0</v>
      </c>
      <c r="CQ35" s="57">
        <v>0</v>
      </c>
      <c r="CR35" s="57">
        <v>0</v>
      </c>
      <c r="CS35" s="57">
        <v>0</v>
      </c>
      <c r="CT35" s="57">
        <v>0</v>
      </c>
      <c r="CU35" s="57">
        <v>0</v>
      </c>
      <c r="CV35" s="57">
        <v>0</v>
      </c>
      <c r="CW35" s="57">
        <v>0</v>
      </c>
      <c r="CX35" s="57">
        <v>0</v>
      </c>
      <c r="CY35" s="57">
        <v>0</v>
      </c>
      <c r="CZ35" s="57">
        <v>0</v>
      </c>
      <c r="DA35" s="57">
        <v>0</v>
      </c>
      <c r="DB35" s="59">
        <f t="shared" si="0"/>
        <v>0</v>
      </c>
    </row>
    <row r="36" spans="4:106" ht="15.75">
      <c r="D36" s="56">
        <v>-12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7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7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57">
        <v>0</v>
      </c>
      <c r="BO36" s="57">
        <v>0</v>
      </c>
      <c r="BP36" s="57">
        <v>0</v>
      </c>
      <c r="BQ36" s="57">
        <v>0</v>
      </c>
      <c r="BR36" s="57">
        <v>0</v>
      </c>
      <c r="BS36" s="57">
        <v>0</v>
      </c>
      <c r="BT36" s="57">
        <v>0</v>
      </c>
      <c r="BU36" s="57">
        <v>0</v>
      </c>
      <c r="BV36" s="57">
        <v>0</v>
      </c>
      <c r="BW36" s="57">
        <v>0</v>
      </c>
      <c r="BX36" s="57">
        <v>0</v>
      </c>
      <c r="BY36" s="57">
        <v>0</v>
      </c>
      <c r="BZ36" s="57">
        <v>0</v>
      </c>
      <c r="CA36" s="57">
        <v>0</v>
      </c>
      <c r="CB36" s="57">
        <v>0</v>
      </c>
      <c r="CC36" s="57">
        <v>0</v>
      </c>
      <c r="CD36" s="57">
        <v>0</v>
      </c>
      <c r="CE36" s="57">
        <v>0</v>
      </c>
      <c r="CF36" s="57">
        <v>0</v>
      </c>
      <c r="CG36" s="57">
        <v>0</v>
      </c>
      <c r="CH36" s="57">
        <v>0</v>
      </c>
      <c r="CI36" s="57">
        <v>0</v>
      </c>
      <c r="CJ36" s="57">
        <v>0</v>
      </c>
      <c r="CK36" s="57">
        <v>0</v>
      </c>
      <c r="CL36" s="57">
        <v>0</v>
      </c>
      <c r="CM36" s="57">
        <v>0</v>
      </c>
      <c r="CN36" s="57">
        <v>0</v>
      </c>
      <c r="CO36" s="57">
        <v>0</v>
      </c>
      <c r="CP36" s="57">
        <v>0</v>
      </c>
      <c r="CQ36" s="57">
        <v>0</v>
      </c>
      <c r="CR36" s="57">
        <v>0</v>
      </c>
      <c r="CS36" s="57">
        <v>0</v>
      </c>
      <c r="CT36" s="57">
        <v>0</v>
      </c>
      <c r="CU36" s="57">
        <v>0</v>
      </c>
      <c r="CV36" s="57">
        <v>0</v>
      </c>
      <c r="CW36" s="57">
        <v>0</v>
      </c>
      <c r="CX36" s="57">
        <v>0</v>
      </c>
      <c r="CY36" s="57">
        <v>0</v>
      </c>
      <c r="CZ36" s="57">
        <v>0</v>
      </c>
      <c r="DA36" s="57">
        <v>0</v>
      </c>
      <c r="DB36" s="59">
        <f t="shared" si="0"/>
        <v>0</v>
      </c>
    </row>
    <row r="37" spans="4:106" ht="15.75">
      <c r="D37" s="56">
        <v>-13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7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57">
        <v>0</v>
      </c>
      <c r="BO37" s="57">
        <v>0</v>
      </c>
      <c r="BP37" s="57">
        <v>0</v>
      </c>
      <c r="BQ37" s="57">
        <v>0</v>
      </c>
      <c r="BR37" s="57">
        <v>0</v>
      </c>
      <c r="BS37" s="57">
        <v>0</v>
      </c>
      <c r="BT37" s="57">
        <v>0</v>
      </c>
      <c r="BU37" s="57">
        <v>0</v>
      </c>
      <c r="BV37" s="57">
        <v>0</v>
      </c>
      <c r="BW37" s="57">
        <v>0</v>
      </c>
      <c r="BX37" s="57">
        <v>0</v>
      </c>
      <c r="BY37" s="57">
        <v>0</v>
      </c>
      <c r="BZ37" s="57">
        <v>0</v>
      </c>
      <c r="CA37" s="57">
        <v>0</v>
      </c>
      <c r="CB37" s="57">
        <v>0</v>
      </c>
      <c r="CC37" s="57">
        <v>0</v>
      </c>
      <c r="CD37" s="57">
        <v>0</v>
      </c>
      <c r="CE37" s="57">
        <v>0</v>
      </c>
      <c r="CF37" s="57">
        <v>0</v>
      </c>
      <c r="CG37" s="57">
        <v>0</v>
      </c>
      <c r="CH37" s="57">
        <v>0</v>
      </c>
      <c r="CI37" s="57">
        <v>0</v>
      </c>
      <c r="CJ37" s="57">
        <v>0</v>
      </c>
      <c r="CK37" s="57">
        <v>0</v>
      </c>
      <c r="CL37" s="57">
        <v>0</v>
      </c>
      <c r="CM37" s="57">
        <v>0</v>
      </c>
      <c r="CN37" s="57">
        <v>0</v>
      </c>
      <c r="CO37" s="57">
        <v>0</v>
      </c>
      <c r="CP37" s="57">
        <v>0</v>
      </c>
      <c r="CQ37" s="57">
        <v>0</v>
      </c>
      <c r="CR37" s="57">
        <v>0</v>
      </c>
      <c r="CS37" s="57">
        <v>0</v>
      </c>
      <c r="CT37" s="57">
        <v>0</v>
      </c>
      <c r="CU37" s="57">
        <v>0</v>
      </c>
      <c r="CV37" s="57">
        <v>0</v>
      </c>
      <c r="CW37" s="57">
        <v>0</v>
      </c>
      <c r="CX37" s="57">
        <v>0</v>
      </c>
      <c r="CY37" s="57">
        <v>0</v>
      </c>
      <c r="CZ37" s="57">
        <v>0</v>
      </c>
      <c r="DA37" s="57">
        <v>0</v>
      </c>
      <c r="DB37" s="59">
        <f t="shared" si="0"/>
        <v>0</v>
      </c>
    </row>
    <row r="38" spans="4:106" ht="15.75">
      <c r="D38" s="56">
        <v>-14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57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7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  <c r="BL38" s="39">
        <v>0</v>
      </c>
      <c r="BM38" s="39">
        <v>0</v>
      </c>
      <c r="BN38" s="57">
        <v>0</v>
      </c>
      <c r="BO38" s="57">
        <v>0</v>
      </c>
      <c r="BP38" s="57">
        <v>0</v>
      </c>
      <c r="BQ38" s="57">
        <v>0</v>
      </c>
      <c r="BR38" s="57">
        <v>0</v>
      </c>
      <c r="BS38" s="57">
        <v>0</v>
      </c>
      <c r="BT38" s="57">
        <v>0</v>
      </c>
      <c r="BU38" s="57">
        <v>0</v>
      </c>
      <c r="BV38" s="57">
        <v>0</v>
      </c>
      <c r="BW38" s="57">
        <v>0</v>
      </c>
      <c r="BX38" s="57">
        <v>0</v>
      </c>
      <c r="BY38" s="57">
        <v>0</v>
      </c>
      <c r="BZ38" s="57">
        <v>0</v>
      </c>
      <c r="CA38" s="57">
        <v>0</v>
      </c>
      <c r="CB38" s="57">
        <v>0</v>
      </c>
      <c r="CC38" s="57">
        <v>0</v>
      </c>
      <c r="CD38" s="57">
        <v>0</v>
      </c>
      <c r="CE38" s="57">
        <v>0</v>
      </c>
      <c r="CF38" s="57">
        <v>0</v>
      </c>
      <c r="CG38" s="57">
        <v>0</v>
      </c>
      <c r="CH38" s="57">
        <v>0</v>
      </c>
      <c r="CI38" s="57">
        <v>0</v>
      </c>
      <c r="CJ38" s="57">
        <v>0</v>
      </c>
      <c r="CK38" s="57">
        <v>0</v>
      </c>
      <c r="CL38" s="57">
        <v>0</v>
      </c>
      <c r="CM38" s="57">
        <v>0</v>
      </c>
      <c r="CN38" s="57">
        <v>0</v>
      </c>
      <c r="CO38" s="57">
        <v>0</v>
      </c>
      <c r="CP38" s="57">
        <v>0</v>
      </c>
      <c r="CQ38" s="57">
        <v>0</v>
      </c>
      <c r="CR38" s="57">
        <v>0</v>
      </c>
      <c r="CS38" s="57">
        <v>0</v>
      </c>
      <c r="CT38" s="57">
        <v>0</v>
      </c>
      <c r="CU38" s="57">
        <v>0</v>
      </c>
      <c r="CV38" s="57">
        <v>0</v>
      </c>
      <c r="CW38" s="57">
        <v>0</v>
      </c>
      <c r="CX38" s="57">
        <v>0</v>
      </c>
      <c r="CY38" s="57">
        <v>0</v>
      </c>
      <c r="CZ38" s="57">
        <v>0</v>
      </c>
      <c r="DA38" s="57">
        <v>0</v>
      </c>
      <c r="DB38" s="59">
        <f t="shared" si="0"/>
        <v>0</v>
      </c>
    </row>
    <row r="39" spans="4:106" ht="15.75">
      <c r="D39" s="56">
        <v>-15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0</v>
      </c>
      <c r="AR39" s="57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7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57">
        <v>0</v>
      </c>
      <c r="BO39" s="57">
        <v>0</v>
      </c>
      <c r="BP39" s="57">
        <v>0</v>
      </c>
      <c r="BQ39" s="57">
        <v>0</v>
      </c>
      <c r="BR39" s="57">
        <v>0</v>
      </c>
      <c r="BS39" s="57">
        <v>0</v>
      </c>
      <c r="BT39" s="57">
        <v>0</v>
      </c>
      <c r="BU39" s="57">
        <v>0</v>
      </c>
      <c r="BV39" s="57">
        <v>0</v>
      </c>
      <c r="BW39" s="57">
        <v>0</v>
      </c>
      <c r="BX39" s="57">
        <v>0</v>
      </c>
      <c r="BY39" s="57">
        <v>0</v>
      </c>
      <c r="BZ39" s="57">
        <v>0</v>
      </c>
      <c r="CA39" s="57">
        <v>0</v>
      </c>
      <c r="CB39" s="57">
        <v>0</v>
      </c>
      <c r="CC39" s="57">
        <v>0</v>
      </c>
      <c r="CD39" s="57">
        <v>0</v>
      </c>
      <c r="CE39" s="57">
        <v>0</v>
      </c>
      <c r="CF39" s="57">
        <v>0</v>
      </c>
      <c r="CG39" s="57">
        <v>0</v>
      </c>
      <c r="CH39" s="57">
        <v>0</v>
      </c>
      <c r="CI39" s="57">
        <v>0</v>
      </c>
      <c r="CJ39" s="57">
        <v>0</v>
      </c>
      <c r="CK39" s="57">
        <v>0</v>
      </c>
      <c r="CL39" s="57">
        <v>0</v>
      </c>
      <c r="CM39" s="57">
        <v>0</v>
      </c>
      <c r="CN39" s="57">
        <v>0</v>
      </c>
      <c r="CO39" s="57">
        <v>0</v>
      </c>
      <c r="CP39" s="57">
        <v>0</v>
      </c>
      <c r="CQ39" s="57">
        <v>0</v>
      </c>
      <c r="CR39" s="57">
        <v>0</v>
      </c>
      <c r="CS39" s="57">
        <v>0</v>
      </c>
      <c r="CT39" s="57">
        <v>0</v>
      </c>
      <c r="CU39" s="57">
        <v>0</v>
      </c>
      <c r="CV39" s="57">
        <v>0</v>
      </c>
      <c r="CW39" s="57">
        <v>0</v>
      </c>
      <c r="CX39" s="57">
        <v>0</v>
      </c>
      <c r="CY39" s="57">
        <v>0</v>
      </c>
      <c r="CZ39" s="57">
        <v>0</v>
      </c>
      <c r="DA39" s="57">
        <v>0</v>
      </c>
      <c r="DB39" s="59">
        <f t="shared" si="0"/>
        <v>0</v>
      </c>
    </row>
    <row r="40" spans="4:106" ht="15.75">
      <c r="D40" s="56">
        <v>-16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7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57">
        <v>0</v>
      </c>
      <c r="BO40" s="57">
        <v>0</v>
      </c>
      <c r="BP40" s="57">
        <v>0</v>
      </c>
      <c r="BQ40" s="57">
        <v>0</v>
      </c>
      <c r="BR40" s="57">
        <v>0</v>
      </c>
      <c r="BS40" s="57">
        <v>0</v>
      </c>
      <c r="BT40" s="57">
        <v>0</v>
      </c>
      <c r="BU40" s="57">
        <v>0</v>
      </c>
      <c r="BV40" s="57">
        <v>0</v>
      </c>
      <c r="BW40" s="57">
        <v>0</v>
      </c>
      <c r="BX40" s="57">
        <v>0</v>
      </c>
      <c r="BY40" s="57">
        <v>0</v>
      </c>
      <c r="BZ40" s="57">
        <v>0</v>
      </c>
      <c r="CA40" s="57">
        <v>0</v>
      </c>
      <c r="CB40" s="57">
        <v>0</v>
      </c>
      <c r="CC40" s="57">
        <v>0</v>
      </c>
      <c r="CD40" s="57">
        <v>0</v>
      </c>
      <c r="CE40" s="57">
        <v>0</v>
      </c>
      <c r="CF40" s="57">
        <v>0</v>
      </c>
      <c r="CG40" s="57">
        <v>0</v>
      </c>
      <c r="CH40" s="57">
        <v>0</v>
      </c>
      <c r="CI40" s="57">
        <v>0</v>
      </c>
      <c r="CJ40" s="57">
        <v>0</v>
      </c>
      <c r="CK40" s="57">
        <v>0</v>
      </c>
      <c r="CL40" s="57">
        <v>0</v>
      </c>
      <c r="CM40" s="57">
        <v>0</v>
      </c>
      <c r="CN40" s="57">
        <v>0</v>
      </c>
      <c r="CO40" s="57">
        <v>0</v>
      </c>
      <c r="CP40" s="57">
        <v>0</v>
      </c>
      <c r="CQ40" s="57">
        <v>0</v>
      </c>
      <c r="CR40" s="57">
        <v>0</v>
      </c>
      <c r="CS40" s="57">
        <v>0</v>
      </c>
      <c r="CT40" s="57">
        <v>0</v>
      </c>
      <c r="CU40" s="57">
        <v>0</v>
      </c>
      <c r="CV40" s="57">
        <v>0</v>
      </c>
      <c r="CW40" s="57">
        <v>0</v>
      </c>
      <c r="CX40" s="57">
        <v>0</v>
      </c>
      <c r="CY40" s="57">
        <v>0</v>
      </c>
      <c r="CZ40" s="57">
        <v>0</v>
      </c>
      <c r="DA40" s="57">
        <v>0</v>
      </c>
      <c r="DB40" s="59">
        <f t="shared" si="0"/>
        <v>0</v>
      </c>
    </row>
    <row r="41" spans="4:106" ht="15.75">
      <c r="D41" s="56">
        <v>-17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  <c r="AP41" s="57">
        <v>0</v>
      </c>
      <c r="AQ41" s="57">
        <v>0</v>
      </c>
      <c r="AR41" s="57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7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57">
        <v>0</v>
      </c>
      <c r="BO41" s="57">
        <v>0</v>
      </c>
      <c r="BP41" s="57">
        <v>0</v>
      </c>
      <c r="BQ41" s="57">
        <v>0</v>
      </c>
      <c r="BR41" s="57">
        <v>0</v>
      </c>
      <c r="BS41" s="57">
        <v>0</v>
      </c>
      <c r="BT41" s="57">
        <v>0</v>
      </c>
      <c r="BU41" s="57">
        <v>0</v>
      </c>
      <c r="BV41" s="57">
        <v>0</v>
      </c>
      <c r="BW41" s="57">
        <v>0</v>
      </c>
      <c r="BX41" s="57">
        <v>0</v>
      </c>
      <c r="BY41" s="57">
        <v>0</v>
      </c>
      <c r="BZ41" s="57">
        <v>0</v>
      </c>
      <c r="CA41" s="57">
        <v>0</v>
      </c>
      <c r="CB41" s="57">
        <v>0</v>
      </c>
      <c r="CC41" s="57">
        <v>0</v>
      </c>
      <c r="CD41" s="57">
        <v>0</v>
      </c>
      <c r="CE41" s="57">
        <v>0</v>
      </c>
      <c r="CF41" s="57">
        <v>0</v>
      </c>
      <c r="CG41" s="57">
        <v>0</v>
      </c>
      <c r="CH41" s="57">
        <v>0</v>
      </c>
      <c r="CI41" s="57">
        <v>0</v>
      </c>
      <c r="CJ41" s="57">
        <v>0</v>
      </c>
      <c r="CK41" s="57">
        <v>0</v>
      </c>
      <c r="CL41" s="57">
        <v>0</v>
      </c>
      <c r="CM41" s="57">
        <v>0</v>
      </c>
      <c r="CN41" s="57">
        <v>0</v>
      </c>
      <c r="CO41" s="57">
        <v>0</v>
      </c>
      <c r="CP41" s="57">
        <v>0</v>
      </c>
      <c r="CQ41" s="57">
        <v>0</v>
      </c>
      <c r="CR41" s="57">
        <v>0</v>
      </c>
      <c r="CS41" s="57">
        <v>0</v>
      </c>
      <c r="CT41" s="57">
        <v>0</v>
      </c>
      <c r="CU41" s="57">
        <v>0</v>
      </c>
      <c r="CV41" s="57">
        <v>0</v>
      </c>
      <c r="CW41" s="57">
        <v>0</v>
      </c>
      <c r="CX41" s="57">
        <v>0</v>
      </c>
      <c r="CY41" s="57">
        <v>0</v>
      </c>
      <c r="CZ41" s="57">
        <v>0</v>
      </c>
      <c r="DA41" s="57">
        <v>0</v>
      </c>
      <c r="DB41" s="59">
        <f t="shared" si="0"/>
        <v>0</v>
      </c>
    </row>
    <row r="42" spans="4:106" ht="15.75">
      <c r="D42" s="56">
        <v>-18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7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57">
        <v>0</v>
      </c>
      <c r="BO42" s="57">
        <v>0</v>
      </c>
      <c r="BP42" s="57">
        <v>0</v>
      </c>
      <c r="BQ42" s="57">
        <v>0</v>
      </c>
      <c r="BR42" s="57">
        <v>0</v>
      </c>
      <c r="BS42" s="57">
        <v>0</v>
      </c>
      <c r="BT42" s="57">
        <v>0</v>
      </c>
      <c r="BU42" s="57">
        <v>0</v>
      </c>
      <c r="BV42" s="57">
        <v>0</v>
      </c>
      <c r="BW42" s="57">
        <v>0</v>
      </c>
      <c r="BX42" s="57">
        <v>0</v>
      </c>
      <c r="BY42" s="57">
        <v>0</v>
      </c>
      <c r="BZ42" s="57">
        <v>0</v>
      </c>
      <c r="CA42" s="57">
        <v>0</v>
      </c>
      <c r="CB42" s="57">
        <v>0</v>
      </c>
      <c r="CC42" s="57">
        <v>0</v>
      </c>
      <c r="CD42" s="57">
        <v>0</v>
      </c>
      <c r="CE42" s="57">
        <v>0</v>
      </c>
      <c r="CF42" s="57">
        <v>0</v>
      </c>
      <c r="CG42" s="57">
        <v>0</v>
      </c>
      <c r="CH42" s="57">
        <v>0</v>
      </c>
      <c r="CI42" s="57">
        <v>0</v>
      </c>
      <c r="CJ42" s="57">
        <v>0</v>
      </c>
      <c r="CK42" s="57">
        <v>0</v>
      </c>
      <c r="CL42" s="57">
        <v>0</v>
      </c>
      <c r="CM42" s="57">
        <v>0</v>
      </c>
      <c r="CN42" s="57">
        <v>0</v>
      </c>
      <c r="CO42" s="57">
        <v>0</v>
      </c>
      <c r="CP42" s="57">
        <v>0</v>
      </c>
      <c r="CQ42" s="57">
        <v>0</v>
      </c>
      <c r="CR42" s="57">
        <v>0</v>
      </c>
      <c r="CS42" s="57">
        <v>0</v>
      </c>
      <c r="CT42" s="57">
        <v>0</v>
      </c>
      <c r="CU42" s="57">
        <v>0</v>
      </c>
      <c r="CV42" s="57">
        <v>0</v>
      </c>
      <c r="CW42" s="57">
        <v>0</v>
      </c>
      <c r="CX42" s="57">
        <v>0</v>
      </c>
      <c r="CY42" s="57">
        <v>0</v>
      </c>
      <c r="CZ42" s="57">
        <v>0</v>
      </c>
      <c r="DA42" s="57">
        <v>0</v>
      </c>
      <c r="DB42" s="59">
        <f t="shared" si="0"/>
        <v>0</v>
      </c>
    </row>
    <row r="43" spans="4:106" ht="15.75">
      <c r="D43" s="56">
        <v>-19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7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57">
        <v>0</v>
      </c>
      <c r="BO43" s="57">
        <v>0</v>
      </c>
      <c r="BP43" s="57">
        <v>0</v>
      </c>
      <c r="BQ43" s="57">
        <v>0</v>
      </c>
      <c r="BR43" s="57">
        <v>0</v>
      </c>
      <c r="BS43" s="57">
        <v>0</v>
      </c>
      <c r="BT43" s="57">
        <v>0</v>
      </c>
      <c r="BU43" s="57">
        <v>0</v>
      </c>
      <c r="BV43" s="57">
        <v>0</v>
      </c>
      <c r="BW43" s="57">
        <v>0</v>
      </c>
      <c r="BX43" s="57">
        <v>0</v>
      </c>
      <c r="BY43" s="57">
        <v>0</v>
      </c>
      <c r="BZ43" s="57">
        <v>0</v>
      </c>
      <c r="CA43" s="57">
        <v>0</v>
      </c>
      <c r="CB43" s="57">
        <v>0</v>
      </c>
      <c r="CC43" s="57">
        <v>0</v>
      </c>
      <c r="CD43" s="57">
        <v>0</v>
      </c>
      <c r="CE43" s="57">
        <v>0</v>
      </c>
      <c r="CF43" s="57">
        <v>0</v>
      </c>
      <c r="CG43" s="57">
        <v>0</v>
      </c>
      <c r="CH43" s="57">
        <v>0</v>
      </c>
      <c r="CI43" s="57">
        <v>0</v>
      </c>
      <c r="CJ43" s="57">
        <v>0</v>
      </c>
      <c r="CK43" s="57">
        <v>0</v>
      </c>
      <c r="CL43" s="57">
        <v>0</v>
      </c>
      <c r="CM43" s="57">
        <v>0</v>
      </c>
      <c r="CN43" s="57">
        <v>0</v>
      </c>
      <c r="CO43" s="57">
        <v>0</v>
      </c>
      <c r="CP43" s="57">
        <v>0</v>
      </c>
      <c r="CQ43" s="57">
        <v>0</v>
      </c>
      <c r="CR43" s="57">
        <v>0</v>
      </c>
      <c r="CS43" s="57">
        <v>0</v>
      </c>
      <c r="CT43" s="57">
        <v>0</v>
      </c>
      <c r="CU43" s="57">
        <v>0</v>
      </c>
      <c r="CV43" s="57">
        <v>0</v>
      </c>
      <c r="CW43" s="57">
        <v>0</v>
      </c>
      <c r="CX43" s="57">
        <v>0</v>
      </c>
      <c r="CY43" s="57">
        <v>0</v>
      </c>
      <c r="CZ43" s="57">
        <v>0</v>
      </c>
      <c r="DA43" s="57">
        <v>0</v>
      </c>
      <c r="DB43" s="59">
        <f t="shared" si="0"/>
        <v>0</v>
      </c>
    </row>
    <row r="44" spans="4:106" ht="15.75">
      <c r="D44" s="56">
        <v>-20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7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57">
        <v>0</v>
      </c>
      <c r="BO44" s="57">
        <v>0</v>
      </c>
      <c r="BP44" s="57">
        <v>0</v>
      </c>
      <c r="BQ44" s="57">
        <v>0</v>
      </c>
      <c r="BR44" s="57">
        <v>0</v>
      </c>
      <c r="BS44" s="57">
        <v>0</v>
      </c>
      <c r="BT44" s="57">
        <v>0</v>
      </c>
      <c r="BU44" s="57">
        <v>0</v>
      </c>
      <c r="BV44" s="57">
        <v>0</v>
      </c>
      <c r="BW44" s="57">
        <v>0</v>
      </c>
      <c r="BX44" s="57">
        <v>0</v>
      </c>
      <c r="BY44" s="57">
        <v>0</v>
      </c>
      <c r="BZ44" s="57">
        <v>0</v>
      </c>
      <c r="CA44" s="57">
        <v>0</v>
      </c>
      <c r="CB44" s="57">
        <v>0</v>
      </c>
      <c r="CC44" s="57">
        <v>0</v>
      </c>
      <c r="CD44" s="57">
        <v>0</v>
      </c>
      <c r="CE44" s="57">
        <v>0</v>
      </c>
      <c r="CF44" s="57">
        <v>0</v>
      </c>
      <c r="CG44" s="57">
        <v>0</v>
      </c>
      <c r="CH44" s="57">
        <v>0</v>
      </c>
      <c r="CI44" s="57">
        <v>0</v>
      </c>
      <c r="CJ44" s="57">
        <v>0</v>
      </c>
      <c r="CK44" s="57">
        <v>0</v>
      </c>
      <c r="CL44" s="57">
        <v>0</v>
      </c>
      <c r="CM44" s="57">
        <v>0</v>
      </c>
      <c r="CN44" s="57">
        <v>0</v>
      </c>
      <c r="CO44" s="57">
        <v>0</v>
      </c>
      <c r="CP44" s="57">
        <v>0</v>
      </c>
      <c r="CQ44" s="57">
        <v>0</v>
      </c>
      <c r="CR44" s="57">
        <v>0</v>
      </c>
      <c r="CS44" s="57">
        <v>0</v>
      </c>
      <c r="CT44" s="57">
        <v>0</v>
      </c>
      <c r="CU44" s="57">
        <v>0</v>
      </c>
      <c r="CV44" s="57">
        <v>0</v>
      </c>
      <c r="CW44" s="57">
        <v>0</v>
      </c>
      <c r="CX44" s="57">
        <v>0</v>
      </c>
      <c r="CY44" s="57">
        <v>0</v>
      </c>
      <c r="CZ44" s="57">
        <v>0</v>
      </c>
      <c r="DA44" s="57">
        <v>0</v>
      </c>
      <c r="DB44" s="59">
        <f t="shared" si="0"/>
        <v>0</v>
      </c>
    </row>
    <row r="45" spans="4:106" ht="15.75"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2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50"/>
    </row>
    <row r="46" spans="45:65" ht="15.75"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45:65" ht="15.75"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</row>
    <row r="48" spans="45:65" ht="15.75"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</row>
    <row r="49" spans="45:65" ht="15.75"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</row>
    <row r="50" spans="45:65" ht="15.75"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</row>
    <row r="51" spans="45:65" ht="15.75"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</row>
    <row r="52" spans="45:65" ht="15.75"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</row>
    <row r="53" spans="45:65" ht="15.75"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</row>
    <row r="54" spans="45:65" ht="15.75"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</row>
    <row r="55" spans="45:65" ht="15.75"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</row>
    <row r="56" spans="45:65" ht="15.75"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</row>
    <row r="57" spans="45:65" ht="15.75"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</row>
    <row r="58" spans="45:65" ht="15.75"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</row>
    <row r="59" spans="45:65" ht="15.75"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</row>
    <row r="60" spans="45:65" ht="15.75"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</row>
    <row r="61" spans="45:65" ht="15.75"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</row>
    <row r="62" spans="45:65" ht="15.75"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</row>
    <row r="63" spans="45:65" ht="15.75"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</row>
    <row r="64" spans="45:65" ht="15.75"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</row>
    <row r="65" spans="45:65" ht="15.75"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</row>
    <row r="66" spans="45:65" ht="15.75"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</row>
    <row r="67" spans="45:65" ht="15.75"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</row>
    <row r="68" spans="45:65" ht="15.75"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</row>
    <row r="69" spans="45:65" ht="15.75"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</row>
    <row r="70" spans="45:65" ht="15.75"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</row>
    <row r="71" spans="45:65" ht="15.75"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</row>
    <row r="72" spans="45:65" ht="15.75"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</row>
    <row r="73" spans="45:65" ht="15.75"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</row>
    <row r="74" spans="45:65" ht="15.75"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</row>
    <row r="75" spans="45:65" ht="15.75"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</row>
    <row r="76" spans="45:65" ht="15.75"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</row>
    <row r="77" spans="45:65" ht="15.75"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</row>
    <row r="78" spans="45:65" ht="15.75"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</row>
    <row r="79" spans="45:65" ht="15.75"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</row>
    <row r="80" spans="45:65" ht="15.75"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</row>
    <row r="81" spans="45:65" ht="15.75"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</row>
    <row r="82" spans="45:65" ht="15.75"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</row>
    <row r="83" spans="45:65" ht="15.75"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</row>
    <row r="84" spans="45:65" ht="15.75"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</row>
    <row r="85" spans="45:65" ht="15.75"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</row>
    <row r="86" spans="45:65" ht="15.75"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</row>
    <row r="87" spans="45:65" ht="15.75"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</row>
    <row r="88" spans="45:65" ht="15.75"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</row>
    <row r="89" spans="45:65" ht="15.75"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</row>
    <row r="90" spans="45:65" ht="15.75"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</row>
    <row r="91" spans="45:65" ht="15.75"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</row>
    <row r="92" spans="45:65" ht="15.75"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</row>
    <row r="93" spans="45:65" ht="15.75"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</row>
    <row r="94" spans="45:65" ht="15.75"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</row>
    <row r="95" spans="45:65" ht="15.75"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</row>
    <row r="96" spans="45:65" ht="15.75"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</row>
    <row r="97" spans="45:65" ht="15.75"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</row>
    <row r="98" spans="45:65" ht="15.75"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</row>
    <row r="99" spans="45:65" ht="15.75"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</row>
    <row r="100" spans="45:65" ht="15.75"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</row>
    <row r="101" spans="45:65" ht="15.75"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</row>
    <row r="102" spans="45:65" ht="15.75"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</row>
    <row r="103" spans="45:65" ht="15.75"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</row>
    <row r="104" spans="45:65" ht="15.75"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</row>
    <row r="105" spans="45:65" ht="15.75"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</row>
    <row r="106" spans="45:65" ht="15.75"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</row>
    <row r="107" spans="45:65" ht="15.75"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</row>
    <row r="108" spans="45:65" ht="15.75"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</row>
    <row r="109" spans="45:65" ht="15.75"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</row>
    <row r="110" spans="45:65" ht="15.75"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</row>
    <row r="111" spans="45:65" ht="15.75"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</row>
    <row r="112" spans="45:65" ht="15.75"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</row>
    <row r="113" spans="45:65" ht="15.75"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</row>
    <row r="114" spans="45:65" ht="15.75"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</row>
    <row r="115" spans="45:65" ht="15.75"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</row>
    <row r="116" spans="45:65" ht="15.75"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</row>
    <row r="117" spans="45:65" ht="15.75"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</row>
    <row r="118" spans="45:65" ht="15.75"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</row>
    <row r="119" spans="45:65" ht="15.75"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</row>
    <row r="120" spans="45:65" ht="15.75"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</row>
    <row r="121" spans="45:65" ht="15.75"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</row>
    <row r="122" spans="45:65" ht="15.75"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</row>
    <row r="123" spans="45:65" ht="15.75"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</row>
    <row r="124" spans="45:65" ht="15.75"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</row>
    <row r="125" spans="45:65" ht="15.75"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</row>
    <row r="126" spans="45:65" ht="15.75"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</row>
    <row r="127" spans="45:65" ht="15.75"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</row>
    <row r="128" spans="45:65" ht="15.75"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</row>
    <row r="129" spans="45:65" ht="15.75"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</row>
    <row r="130" spans="45:65" ht="15.75"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</row>
    <row r="131" spans="45:65" ht="15.75"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</row>
    <row r="132" spans="45:65" ht="15.75"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</row>
    <row r="133" spans="45:65" ht="15.75"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</row>
    <row r="134" spans="45:65" ht="15.75"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</row>
    <row r="135" spans="45:65" ht="15.75"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</row>
    <row r="136" spans="45:65" ht="15.75"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</row>
    <row r="137" spans="45:65" ht="15.75"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</row>
    <row r="138" spans="45:65" ht="15.75"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</row>
    <row r="139" spans="45:65" ht="15.75"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</row>
    <row r="140" spans="45:65" ht="15.75"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</row>
    <row r="141" spans="45:65" ht="15.75"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</row>
    <row r="142" spans="45:65" ht="15.75"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</row>
    <row r="143" spans="45:65" ht="15.75"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</row>
    <row r="144" spans="45:65" ht="15.75"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</row>
    <row r="145" spans="45:65" ht="15.75"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</row>
    <row r="146" spans="45:65" ht="15.75"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</row>
    <row r="147" spans="45:65" ht="15.75"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</row>
    <row r="148" spans="45:65" ht="15.75"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</row>
    <row r="149" spans="45:65" ht="15.75"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</row>
    <row r="150" spans="45:65" ht="15.75"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</row>
    <row r="151" spans="45:65" ht="15.75"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</row>
    <row r="152" spans="45:65" ht="15.75"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</row>
    <row r="153" spans="45:65" ht="15.75"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</row>
    <row r="154" spans="45:65" ht="15.75"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</row>
    <row r="155" spans="45:65" ht="15.75"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</row>
    <row r="156" spans="45:65" ht="15.75"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</row>
    <row r="157" spans="45:65" ht="15.75"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</row>
    <row r="158" spans="45:65" ht="15.75"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</row>
    <row r="159" spans="45:65" ht="15.75"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</row>
    <row r="160" spans="45:65" ht="15.75"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</row>
    <row r="161" spans="45:65" ht="15.75"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</row>
    <row r="162" spans="45:65" ht="15.75"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</row>
    <row r="163" spans="45:65" ht="15.75"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</row>
    <row r="164" spans="45:65" ht="15.75"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</row>
    <row r="165" spans="45:65" ht="15.75"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</row>
    <row r="166" spans="45:65" ht="15.75"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</row>
    <row r="167" spans="45:65" ht="15.75"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</row>
    <row r="168" spans="45:65" ht="15.75"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</row>
    <row r="169" spans="45:65" ht="15.75"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</row>
    <row r="170" spans="45:65" ht="15.75"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</row>
    <row r="171" spans="45:65" ht="15.75"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</row>
    <row r="172" spans="45:65" ht="15.75"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</row>
    <row r="173" spans="45:65" ht="15.75"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</row>
    <row r="174" spans="45:65" ht="15.75"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</row>
    <row r="175" spans="45:65" ht="15.75"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</row>
    <row r="176" spans="45:65" ht="15.75"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</row>
    <row r="177" spans="45:65" ht="15.75"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</row>
    <row r="178" spans="45:65" ht="15.75"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</row>
    <row r="179" spans="45:65" ht="15.75"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</row>
    <row r="180" spans="45:65" ht="15.75"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</row>
    <row r="181" spans="45:65" ht="15.75"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</row>
    <row r="182" spans="45:65" ht="15.75"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</row>
    <row r="183" spans="45:65" ht="15.75"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</row>
    <row r="184" spans="45:65" ht="15.75"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</row>
    <row r="185" spans="45:65" ht="15.75"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</row>
    <row r="186" spans="45:65" ht="15.75"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</row>
    <row r="187" spans="45:65" ht="15.75"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</row>
    <row r="188" spans="45:65" ht="15.75"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</row>
    <row r="189" spans="45:65" ht="15.75"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</row>
    <row r="190" spans="45:65" ht="15.75"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</row>
    <row r="191" spans="45:65" ht="15.75"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</row>
    <row r="192" spans="45:65" ht="15.75"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</row>
    <row r="193" spans="45:65" ht="15.75"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</row>
    <row r="194" spans="45:65" ht="15.75"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</row>
    <row r="195" spans="45:65" ht="15.75"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</row>
    <row r="196" spans="45:65" ht="15.75"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</row>
    <row r="197" spans="45:65" ht="15.75"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</row>
    <row r="198" spans="45:65" ht="15.75"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</row>
    <row r="199" spans="45:65" ht="15.75"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</row>
    <row r="200" spans="45:65" ht="15.75"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</row>
    <row r="201" spans="45:65" ht="15.75"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</row>
    <row r="202" spans="45:65" ht="15.75"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</row>
    <row r="203" spans="45:65" ht="15.75"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</row>
    <row r="204" spans="45:65" ht="15.75"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</row>
    <row r="205" spans="45:65" ht="15.75"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</row>
    <row r="206" spans="45:65" ht="15.75"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</row>
    <row r="207" spans="45:65" ht="15.75"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</row>
    <row r="208" spans="45:65" ht="15.75"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</row>
    <row r="209" spans="45:65" ht="15.75"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</row>
    <row r="210" spans="45:65" ht="15.75"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</row>
    <row r="211" spans="45:65" ht="15.75"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</row>
    <row r="212" spans="45:65" ht="15.75"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</row>
    <row r="213" spans="45:65" ht="15.75"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</row>
    <row r="214" spans="45:65" ht="15.75"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</row>
    <row r="215" spans="45:65" ht="15.75"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</row>
    <row r="216" spans="45:65" ht="15.75"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</row>
    <row r="217" spans="45:65" ht="15.75"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</row>
    <row r="218" spans="45:65" ht="15.75"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</row>
    <row r="219" spans="45:65" ht="15.75"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</row>
    <row r="220" spans="45:65" ht="15.75"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</row>
    <row r="221" spans="45:65" ht="15.75"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</row>
    <row r="222" spans="45:65" ht="15.75"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</row>
    <row r="223" spans="45:65" ht="15.75"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</row>
    <row r="224" spans="45:65" ht="15.75"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</row>
    <row r="225" spans="45:65" ht="15.75"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</row>
    <row r="226" spans="45:65" ht="15.75"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</row>
    <row r="227" spans="45:65" ht="15.75"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</row>
    <row r="228" spans="45:65" ht="15.75"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</row>
    <row r="229" spans="45:65" ht="15.75"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</row>
    <row r="230" spans="45:65" ht="15.75"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</row>
    <row r="231" spans="45:65" ht="15.75"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</row>
    <row r="232" spans="45:65" ht="15.75"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</row>
    <row r="233" spans="45:65" ht="15.75"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</row>
    <row r="234" spans="45:65" ht="15.75"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</row>
    <row r="235" spans="45:65" ht="15.75"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</row>
    <row r="236" spans="45:65" ht="15.75"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</row>
    <row r="237" spans="45:65" ht="15.75"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</row>
    <row r="238" spans="45:65" ht="15.75"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</row>
    <row r="239" spans="45:65" ht="15.75"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</row>
    <row r="240" spans="45:65" ht="15.75"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</row>
    <row r="241" spans="45:65" ht="15.75"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</row>
    <row r="242" spans="45:65" ht="15.75"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</row>
    <row r="243" spans="45:65" ht="15.75"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</row>
    <row r="244" spans="45:65" ht="15.75"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</row>
    <row r="245" spans="45:65" ht="15.75"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</row>
    <row r="246" spans="45:65" ht="15.75"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</row>
    <row r="247" spans="45:65" ht="15.75"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</row>
    <row r="248" spans="45:65" ht="15.75"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</row>
    <row r="249" spans="45:65" ht="15.75"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</row>
    <row r="250" spans="45:65" ht="15.75"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</row>
    <row r="251" spans="45:65" ht="15.75"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</row>
    <row r="252" spans="45:65" ht="15.75"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</row>
    <row r="253" spans="45:65" ht="15.75"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</row>
    <row r="254" spans="45:65" ht="15.75"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</row>
    <row r="255" spans="45:65" ht="15.75"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</row>
    <row r="256" spans="45:65" ht="15.75"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</row>
    <row r="257" spans="45:65" ht="15.75"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</row>
    <row r="258" spans="45:65" ht="15.75"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</row>
    <row r="259" spans="45:65" ht="15.75"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</row>
    <row r="260" spans="45:65" ht="15.75"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</row>
    <row r="261" spans="45:65" ht="15.75"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</row>
    <row r="262" spans="45:65" ht="15.75"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</row>
    <row r="263" spans="45:65" ht="15.75"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</row>
    <row r="264" spans="45:65" ht="15.75"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</row>
    <row r="265" spans="45:65" ht="15.75"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</row>
    <row r="266" spans="45:65" ht="15.75"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</row>
    <row r="267" spans="45:65" ht="15.75"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</row>
    <row r="268" spans="45:65" ht="15.75"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</row>
    <row r="269" spans="45:65" ht="15.75"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</row>
    <row r="270" spans="45:65" ht="15.75"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</row>
    <row r="271" spans="45:65" ht="15.75"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</row>
    <row r="272" spans="45:65" ht="15.75"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</row>
    <row r="273" spans="45:65" ht="15.75"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</row>
    <row r="274" spans="45:65" ht="15.75"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</row>
    <row r="275" spans="45:65" ht="15.75"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</row>
    <row r="276" spans="45:65" ht="15.75"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</row>
    <row r="277" spans="45:65" ht="15.75"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</row>
    <row r="278" spans="45:65" ht="15.75"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</row>
    <row r="279" spans="45:65" ht="15.75"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</row>
    <row r="280" spans="45:65" ht="15.75"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</row>
    <row r="281" spans="45:65" ht="15.75"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</row>
    <row r="282" spans="45:65" ht="15.75"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</row>
    <row r="283" spans="45:65" ht="15.75"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</row>
    <row r="284" spans="45:65" ht="15.75"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</row>
    <row r="285" spans="45:65" ht="15.75"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</row>
    <row r="286" spans="45:65" ht="15.75"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</row>
    <row r="287" spans="45:65" ht="15.75"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</row>
    <row r="288" spans="45:65" ht="15.75"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</row>
    <row r="289" spans="45:65" ht="15.75"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</row>
    <row r="290" spans="45:65" ht="15.75"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</row>
    <row r="291" spans="45:65" ht="15.75"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</row>
    <row r="292" spans="45:65" ht="15.75"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</row>
    <row r="293" spans="45:65" ht="15.75"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</row>
    <row r="294" spans="45:65" ht="15.75"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</row>
    <row r="295" spans="45:65" ht="15.75"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</row>
    <row r="296" spans="45:65" ht="15.75"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</row>
    <row r="297" spans="45:65" ht="15.75"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</row>
    <row r="298" spans="45:65" ht="15.75"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</row>
    <row r="299" spans="45:65" ht="15.75"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</row>
    <row r="300" spans="45:65" ht="15.75"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</row>
    <row r="301" spans="45:65" ht="15.75"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</row>
    <row r="302" spans="45:65" ht="15.75"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</row>
    <row r="303" spans="45:65" ht="15.75"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</row>
    <row r="304" spans="45:65" ht="15.75"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</row>
    <row r="305" spans="45:65" ht="15.75"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</row>
    <row r="306" spans="45:65" ht="15.75"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</row>
    <row r="307" spans="45:65" ht="15.75"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</row>
    <row r="308" spans="45:65" ht="15.75"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</row>
    <row r="309" spans="45:65" ht="15.75"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</row>
    <row r="310" spans="45:65" ht="15.75"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</row>
    <row r="311" spans="45:65" ht="15.75"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</row>
    <row r="312" spans="45:65" ht="15.75"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</row>
    <row r="313" spans="45:65" ht="15.75"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</row>
    <row r="314" spans="45:65" ht="15.75"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</row>
    <row r="315" spans="45:65" ht="15.75"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</row>
    <row r="316" spans="45:65" ht="15.75"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</row>
    <row r="317" spans="45:65" ht="15.75"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</row>
    <row r="318" spans="45:65" ht="15.75"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</row>
    <row r="319" spans="45:65" ht="15.75"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</row>
    <row r="320" spans="45:65" ht="15.75"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</row>
    <row r="321" spans="45:65" ht="15.75"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</row>
    <row r="322" spans="45:65" ht="15.75"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</row>
    <row r="323" spans="45:65" ht="15.75"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</row>
    <row r="324" spans="45:65" ht="15.75"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</row>
    <row r="325" spans="45:65" ht="15.75"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</row>
    <row r="326" spans="45:65" ht="15.75"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</row>
    <row r="327" spans="45:65" ht="15.75"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</row>
    <row r="328" spans="45:65" ht="15.75"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</row>
    <row r="329" spans="45:65" ht="15.75"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</row>
  </sheetData>
  <sheetProtection password="CE2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 Markvetenskap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Keller</dc:creator>
  <cp:keywords/>
  <dc:description/>
  <cp:lastModifiedBy>Elisabeth Bölenius</cp:lastModifiedBy>
  <cp:lastPrinted>2002-04-03T09:31:40Z</cp:lastPrinted>
  <dcterms:created xsi:type="dcterms:W3CDTF">2002-01-11T15:15:06Z</dcterms:created>
  <dcterms:modified xsi:type="dcterms:W3CDTF">2015-02-09T09:24:23Z</dcterms:modified>
  <cp:category/>
  <cp:version/>
  <cp:contentType/>
  <cp:contentStatus/>
</cp:coreProperties>
</file>