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3" documentId="8_{C8793032-CC3E-4FB0-8EB3-FD979FF14AEA}" xr6:coauthVersionLast="47" xr6:coauthVersionMax="47" xr10:uidLastSave="{66C71F1F-C674-434B-91D1-D101232FF1BF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1" l="1"/>
  <c r="AB39" i="1" s="1"/>
  <c r="W47" i="1"/>
  <c r="AB47" i="1" s="1"/>
  <c r="W48" i="1"/>
  <c r="AB48" i="1" s="1"/>
  <c r="W49" i="1"/>
  <c r="AB49" i="1" s="1"/>
  <c r="W46" i="1"/>
  <c r="AB46" i="1"/>
  <c r="AD46" i="1" s="1"/>
  <c r="W31" i="1"/>
  <c r="AB31" i="1" s="1"/>
  <c r="W32" i="1"/>
  <c r="AB32" i="1" s="1"/>
  <c r="W33" i="1"/>
  <c r="AB33" i="1"/>
  <c r="AC33" i="1" s="1"/>
  <c r="W34" i="1"/>
  <c r="AB34" i="1" s="1"/>
  <c r="W36" i="1"/>
  <c r="AB36" i="1"/>
  <c r="AD36" i="1" s="1"/>
  <c r="W41" i="1"/>
  <c r="AB41" i="1"/>
  <c r="AD41" i="1"/>
  <c r="W42" i="1"/>
  <c r="AB42" i="1"/>
  <c r="AD42" i="1" s="1"/>
  <c r="W43" i="1"/>
  <c r="AB43" i="1" s="1"/>
  <c r="W44" i="1"/>
  <c r="AB44" i="1"/>
  <c r="AC44" i="1" s="1"/>
  <c r="W52" i="1"/>
  <c r="AB52" i="1"/>
  <c r="AC52" i="1" s="1"/>
  <c r="AD52" i="1"/>
  <c r="W53" i="1"/>
  <c r="AB53" i="1" s="1"/>
  <c r="W54" i="1"/>
  <c r="AB54" i="1"/>
  <c r="AC54" i="1" s="1"/>
  <c r="AD54" i="1"/>
  <c r="W55" i="1"/>
  <c r="AB55" i="1"/>
  <c r="W58" i="1"/>
  <c r="AB58" i="1"/>
  <c r="AD58" i="1" s="1"/>
  <c r="AC41" i="1"/>
  <c r="W24" i="1"/>
  <c r="AB24" i="1" s="1"/>
  <c r="W18" i="1"/>
  <c r="Z18" i="1"/>
  <c r="AB18" i="1"/>
  <c r="AD18" i="1" s="1"/>
  <c r="AC18" i="1"/>
  <c r="W19" i="1"/>
  <c r="Z19" i="1"/>
  <c r="AB19" i="1"/>
  <c r="AC19" i="1" s="1"/>
  <c r="W20" i="1"/>
  <c r="Z20" i="1"/>
  <c r="AB20" i="1" s="1"/>
  <c r="W21" i="1"/>
  <c r="Z21" i="1"/>
  <c r="AB21" i="1" s="1"/>
  <c r="W22" i="1"/>
  <c r="Z22" i="1"/>
  <c r="AB22" i="1"/>
  <c r="AC22" i="1" s="1"/>
  <c r="W23" i="1"/>
  <c r="Z23" i="1"/>
  <c r="AB23" i="1"/>
  <c r="AC23" i="1" s="1"/>
  <c r="W25" i="1"/>
  <c r="Z25" i="1"/>
  <c r="AB25" i="1" s="1"/>
  <c r="W26" i="1"/>
  <c r="Z26" i="1"/>
  <c r="AB26" i="1" s="1"/>
  <c r="W27" i="1"/>
  <c r="Z27" i="1"/>
  <c r="AB27" i="1"/>
  <c r="AD27" i="1" s="1"/>
  <c r="W28" i="1"/>
  <c r="AB28" i="1" s="1"/>
  <c r="Z28" i="1"/>
  <c r="W29" i="1"/>
  <c r="AB29" i="1" s="1"/>
  <c r="Z29" i="1"/>
  <c r="W17" i="1"/>
  <c r="AB17" i="1"/>
  <c r="AD17" i="1" s="1"/>
  <c r="Z17" i="1"/>
  <c r="AD19" i="1"/>
  <c r="AD44" i="1"/>
  <c r="AC42" i="1"/>
  <c r="AC36" i="1"/>
  <c r="AC27" i="1"/>
  <c r="AC17" i="1"/>
  <c r="AD55" i="1"/>
  <c r="AC55" i="1"/>
  <c r="AD33" i="1"/>
  <c r="AD32" i="1" l="1"/>
  <c r="AC32" i="1"/>
  <c r="AD49" i="1"/>
  <c r="AC49" i="1"/>
  <c r="AC28" i="1"/>
  <c r="AD28" i="1"/>
  <c r="AD26" i="1"/>
  <c r="AC26" i="1"/>
  <c r="AD20" i="1"/>
  <c r="AC20" i="1"/>
  <c r="AD43" i="1"/>
  <c r="AC43" i="1"/>
  <c r="AD34" i="1"/>
  <c r="AC34" i="1"/>
  <c r="AC31" i="1"/>
  <c r="AD31" i="1"/>
  <c r="AC48" i="1"/>
  <c r="AD48" i="1"/>
  <c r="AC24" i="1"/>
  <c r="AD24" i="1"/>
  <c r="AD47" i="1"/>
  <c r="AC47" i="1"/>
  <c r="AC29" i="1"/>
  <c r="AD29" i="1"/>
  <c r="AD25" i="1"/>
  <c r="AC25" i="1"/>
  <c r="AC21" i="1"/>
  <c r="AD21" i="1"/>
  <c r="AC53" i="1"/>
  <c r="AD53" i="1"/>
  <c r="AD39" i="1"/>
  <c r="AC39" i="1"/>
  <c r="AC46" i="1"/>
  <c r="AD23" i="1"/>
  <c r="AC58" i="1"/>
  <c r="AD22" i="1"/>
</calcChain>
</file>

<file path=xl/sharedStrings.xml><?xml version="1.0" encoding="utf-8"?>
<sst xmlns="http://schemas.openxmlformats.org/spreadsheetml/2006/main" count="124" uniqueCount="56">
  <si>
    <t>gröda</t>
  </si>
  <si>
    <t>skörd</t>
  </si>
  <si>
    <t>proteinhalt</t>
  </si>
  <si>
    <t>N-halt</t>
  </si>
  <si>
    <t>%</t>
  </si>
  <si>
    <t>dt/ha</t>
  </si>
  <si>
    <t>kg/ha</t>
  </si>
  <si>
    <t>brukare</t>
  </si>
  <si>
    <t>riktv.</t>
  </si>
  <si>
    <t>vårkorn foder</t>
  </si>
  <si>
    <t>vårkorn malt</t>
  </si>
  <si>
    <t>vårvete</t>
  </si>
  <si>
    <t>havre</t>
  </si>
  <si>
    <t>höstkorn foder</t>
  </si>
  <si>
    <t>höstkorn malt</t>
  </si>
  <si>
    <t>höstråg</t>
  </si>
  <si>
    <t>höstvete kvarn</t>
  </si>
  <si>
    <t>höstraps</t>
  </si>
  <si>
    <t>vårraps</t>
  </si>
  <si>
    <t>höstrybs</t>
  </si>
  <si>
    <t>vårrybs</t>
  </si>
  <si>
    <t>oljelin</t>
  </si>
  <si>
    <t>gräsfrö</t>
  </si>
  <si>
    <t>vall 2 skördar</t>
  </si>
  <si>
    <t>vall 3 skördar</t>
  </si>
  <si>
    <t>betesvall</t>
  </si>
  <si>
    <t>ärter mogna</t>
  </si>
  <si>
    <t>ärter konserv</t>
  </si>
  <si>
    <t>sockerbetor</t>
  </si>
  <si>
    <t>rågvete höst</t>
  </si>
  <si>
    <t>rågvete vår</t>
  </si>
  <si>
    <t>potatis fabriks</t>
  </si>
  <si>
    <t>potatis färsk</t>
  </si>
  <si>
    <t>potatis industri</t>
  </si>
  <si>
    <t>potatis mat</t>
  </si>
  <si>
    <t>kväve-</t>
  </si>
  <si>
    <t>giva</t>
  </si>
  <si>
    <t>kg N/ha</t>
  </si>
  <si>
    <t>effektivitet</t>
  </si>
  <si>
    <t>överskott</t>
  </si>
  <si>
    <t>N-</t>
  </si>
  <si>
    <t>blast/halm</t>
  </si>
  <si>
    <t>majs tröskad</t>
  </si>
  <si>
    <t>majs ensilage</t>
  </si>
  <si>
    <t>bruna bönor</t>
  </si>
  <si>
    <t>åkerbönor</t>
  </si>
  <si>
    <t>höstvete foder/stärkelse</t>
  </si>
  <si>
    <t>höstvete intervention</t>
  </si>
  <si>
    <t>ts</t>
  </si>
  <si>
    <t>halt</t>
  </si>
  <si>
    <t xml:space="preserve"> -</t>
  </si>
  <si>
    <t>sätt  X!</t>
  </si>
  <si>
    <t>bortförs</t>
  </si>
  <si>
    <t>KVÄVEEFFEKTIVITET OLIKA GRÖDOR</t>
  </si>
  <si>
    <t>FYLL I VITA FÄLT MED AKUELLA VÄRDEN !</t>
  </si>
  <si>
    <t>&amp;[Bild]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</si>
</sst>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8"/>
      <name val="Arial"/>
    </font>
    <font>
      <sz val="20"/>
      <name val="Times New Roman"/>
      <family val="1"/>
    </font>
    <font>
      <sz val="14"/>
      <color indexed="12"/>
      <name val="Arial"/>
    </font>
    <font>
      <sz val="10"/>
      <color indexed="4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4" fillId="7" borderId="0" xfId="0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  <xf numFmtId="0" fontId="3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5" borderId="0" xfId="0" applyFont="1" applyFill="1"/>
    <xf numFmtId="0" fontId="3" fillId="5" borderId="1" xfId="0" applyFont="1" applyFill="1" applyBorder="1" applyAlignment="1">
      <alignment vertical="top"/>
    </xf>
    <xf numFmtId="0" fontId="0" fillId="5" borderId="0" xfId="0" applyFill="1"/>
    <xf numFmtId="0" fontId="3" fillId="3" borderId="0" xfId="0" applyFont="1" applyFill="1"/>
    <xf numFmtId="0" fontId="3" fillId="3" borderId="1" xfId="0" applyFont="1" applyFill="1" applyBorder="1" applyAlignment="1">
      <alignment vertical="top"/>
    </xf>
    <xf numFmtId="0" fontId="0" fillId="3" borderId="0" xfId="0" applyFill="1"/>
    <xf numFmtId="0" fontId="3" fillId="6" borderId="0" xfId="0" applyFont="1" applyFill="1"/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0" fillId="6" borderId="0" xfId="0" applyFill="1"/>
    <xf numFmtId="0" fontId="3" fillId="4" borderId="0" xfId="0" applyFont="1" applyFill="1"/>
    <xf numFmtId="0" fontId="3" fillId="4" borderId="1" xfId="0" applyFont="1" applyFill="1" applyBorder="1" applyAlignment="1">
      <alignment vertical="top"/>
    </xf>
    <xf numFmtId="0" fontId="0" fillId="4" borderId="0" xfId="0" applyFill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vertical="top"/>
    </xf>
    <xf numFmtId="0" fontId="0" fillId="8" borderId="0" xfId="0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88900</xdr:colOff>
      <xdr:row>0</xdr:row>
      <xdr:rowOff>6350</xdr:rowOff>
    </xdr:from>
    <xdr:to>
      <xdr:col>30</xdr:col>
      <xdr:colOff>57150</xdr:colOff>
      <xdr:row>7</xdr:row>
      <xdr:rowOff>38100</xdr:rowOff>
    </xdr:to>
    <xdr:pic>
      <xdr:nvPicPr>
        <xdr:cNvPr id="1025" name="Bildobjekt 1" descr="EU-loggan">
          <a:extLst>
            <a:ext uri="{FF2B5EF4-FFF2-40B4-BE49-F238E27FC236}">
              <a16:creationId xmlns:a16="http://schemas.microsoft.com/office/drawing/2014/main" id="{EA73A2D2-0F4A-CAC5-8DE3-4B66AB240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6350"/>
          <a:ext cx="1200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120650</xdr:colOff>
      <xdr:row>6</xdr:row>
      <xdr:rowOff>139700</xdr:rowOff>
    </xdr:to>
    <xdr:pic>
      <xdr:nvPicPr>
        <xdr:cNvPr id="1026" name="Bildobjekt 2" descr="Greppa Näringens logotyp">
          <a:extLst>
            <a:ext uri="{FF2B5EF4-FFF2-40B4-BE49-F238E27FC236}">
              <a16:creationId xmlns:a16="http://schemas.microsoft.com/office/drawing/2014/main" id="{2D25C150-85D9-E0A3-F79C-FD4D2FAE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C1" zoomScale="85" workbookViewId="0">
      <selection activeCell="AH20" sqref="AH20"/>
    </sheetView>
  </sheetViews>
  <sheetFormatPr defaultColWidth="8.81640625" defaultRowHeight="12.5" x14ac:dyDescent="0.25"/>
  <cols>
    <col min="1" max="2" width="8.81640625" style="1" hidden="1" customWidth="1"/>
    <col min="3" max="3" width="8.81640625" style="1" customWidth="1"/>
    <col min="4" max="4" width="19.453125" style="1" customWidth="1"/>
    <col min="5" max="5" width="0.81640625" style="1" customWidth="1"/>
    <col min="6" max="6" width="3.81640625" style="1" customWidth="1"/>
    <col min="7" max="8" width="0.81640625" style="1" customWidth="1"/>
    <col min="9" max="9" width="8.81640625" style="2" customWidth="1"/>
    <col min="10" max="12" width="0.81640625" style="1" customWidth="1"/>
    <col min="13" max="13" width="7.1796875" style="1" customWidth="1"/>
    <col min="14" max="14" width="7.1796875" style="2" customWidth="1"/>
    <col min="15" max="17" width="0.81640625" style="1" customWidth="1"/>
    <col min="18" max="18" width="8.81640625" style="2" customWidth="1"/>
    <col min="19" max="21" width="0.81640625" style="1" customWidth="1"/>
    <col min="22" max="22" width="8.81640625" style="2" customWidth="1"/>
    <col min="23" max="23" width="4" style="1" hidden="1" customWidth="1"/>
    <col min="24" max="24" width="0.81640625" style="1" customWidth="1"/>
    <col min="25" max="25" width="4" style="1" customWidth="1"/>
    <col min="26" max="26" width="8.81640625" style="2" customWidth="1"/>
    <col min="27" max="27" width="0.81640625" style="1" customWidth="1"/>
    <col min="28" max="30" width="8.81640625" style="2" customWidth="1"/>
    <col min="31" max="16384" width="8.81640625" style="1"/>
  </cols>
  <sheetData>
    <row r="1" spans="1:30" x14ac:dyDescent="0.25">
      <c r="A1" s="1" t="s">
        <v>55</v>
      </c>
    </row>
    <row r="7" spans="1:30" x14ac:dyDescent="0.25">
      <c r="F7" s="2"/>
    </row>
    <row r="8" spans="1:30" s="56" customFormat="1" ht="25.5" x14ac:dyDescent="0.55000000000000004">
      <c r="D8" s="65" t="s">
        <v>53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0" s="56" customFormat="1" ht="9.65" customHeight="1" x14ac:dyDescent="0.55000000000000004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s="58" customFormat="1" ht="17.5" x14ac:dyDescent="0.35">
      <c r="D10" s="66" t="s">
        <v>54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59"/>
      <c r="AB10" s="59"/>
      <c r="AC10" s="59"/>
      <c r="AD10" s="59"/>
    </row>
    <row r="11" spans="1:30" x14ac:dyDescent="0.25"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30" ht="10.15" customHeight="1" x14ac:dyDescent="0.3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30" ht="13" x14ac:dyDescent="0.3">
      <c r="D13" s="3" t="s">
        <v>0</v>
      </c>
      <c r="E13" s="3"/>
      <c r="F13" s="4" t="s">
        <v>48</v>
      </c>
      <c r="G13" s="3"/>
      <c r="H13" s="30"/>
      <c r="I13" s="10" t="s">
        <v>1</v>
      </c>
      <c r="J13" s="30"/>
      <c r="K13" s="3"/>
      <c r="L13" s="33"/>
      <c r="M13" s="64" t="s">
        <v>2</v>
      </c>
      <c r="N13" s="64"/>
      <c r="O13" s="33"/>
      <c r="P13" s="3"/>
      <c r="Q13" s="36"/>
      <c r="R13" s="12" t="s">
        <v>35</v>
      </c>
      <c r="S13" s="36"/>
      <c r="T13" s="3"/>
      <c r="U13" s="40"/>
      <c r="V13" s="27" t="s">
        <v>41</v>
      </c>
      <c r="W13" s="40"/>
      <c r="X13" s="40"/>
      <c r="Y13" s="3"/>
      <c r="Z13" s="14" t="s">
        <v>3</v>
      </c>
      <c r="AA13" s="15"/>
      <c r="AB13" s="14" t="s">
        <v>40</v>
      </c>
      <c r="AC13" s="14" t="s">
        <v>40</v>
      </c>
      <c r="AD13" s="14" t="s">
        <v>40</v>
      </c>
    </row>
    <row r="14" spans="1:30" ht="13" x14ac:dyDescent="0.3">
      <c r="D14" s="3"/>
      <c r="E14" s="3"/>
      <c r="F14" s="4" t="s">
        <v>49</v>
      </c>
      <c r="G14" s="3"/>
      <c r="H14" s="30"/>
      <c r="I14" s="10"/>
      <c r="J14" s="30"/>
      <c r="K14" s="3"/>
      <c r="L14" s="33"/>
      <c r="M14" s="6" t="s">
        <v>7</v>
      </c>
      <c r="N14" s="6" t="s">
        <v>8</v>
      </c>
      <c r="O14" s="33"/>
      <c r="P14" s="3"/>
      <c r="Q14" s="36"/>
      <c r="R14" s="12" t="s">
        <v>36</v>
      </c>
      <c r="S14" s="36"/>
      <c r="T14" s="3"/>
      <c r="U14" s="40"/>
      <c r="V14" s="27" t="s">
        <v>52</v>
      </c>
      <c r="W14" s="40"/>
      <c r="X14" s="40"/>
      <c r="Y14" s="3"/>
      <c r="Z14" s="14" t="s">
        <v>1</v>
      </c>
      <c r="AA14" s="15"/>
      <c r="AB14" s="16" t="s">
        <v>1</v>
      </c>
      <c r="AC14" s="16" t="s">
        <v>38</v>
      </c>
      <c r="AD14" s="16" t="s">
        <v>39</v>
      </c>
    </row>
    <row r="15" spans="1:30" s="20" customFormat="1" ht="20.5" customHeight="1" thickBot="1" x14ac:dyDescent="0.3">
      <c r="D15" s="21"/>
      <c r="E15" s="21"/>
      <c r="F15" s="22" t="s">
        <v>4</v>
      </c>
      <c r="G15" s="21"/>
      <c r="H15" s="31"/>
      <c r="I15" s="24" t="s">
        <v>5</v>
      </c>
      <c r="J15" s="31"/>
      <c r="K15" s="21"/>
      <c r="L15" s="34"/>
      <c r="M15" s="23" t="s">
        <v>4</v>
      </c>
      <c r="N15" s="23" t="s">
        <v>4</v>
      </c>
      <c r="O15" s="34"/>
      <c r="P15" s="21"/>
      <c r="Q15" s="37"/>
      <c r="R15" s="38" t="s">
        <v>37</v>
      </c>
      <c r="S15" s="37"/>
      <c r="T15" s="21"/>
      <c r="U15" s="41"/>
      <c r="V15" s="28" t="s">
        <v>51</v>
      </c>
      <c r="W15" s="41"/>
      <c r="X15" s="41"/>
      <c r="Y15" s="21"/>
      <c r="Z15" s="25" t="s">
        <v>4</v>
      </c>
      <c r="AA15" s="26"/>
      <c r="AB15" s="25" t="s">
        <v>6</v>
      </c>
      <c r="AC15" s="25" t="s">
        <v>4</v>
      </c>
      <c r="AD15" s="25" t="s">
        <v>6</v>
      </c>
    </row>
    <row r="16" spans="1:30" s="20" customFormat="1" ht="4.9000000000000004" customHeight="1" x14ac:dyDescent="0.25">
      <c r="D16" s="43"/>
      <c r="E16" s="43"/>
      <c r="F16" s="44"/>
      <c r="G16" s="43"/>
      <c r="H16" s="45"/>
      <c r="I16" s="46"/>
      <c r="J16" s="45"/>
      <c r="K16" s="43"/>
      <c r="L16" s="47"/>
      <c r="M16" s="48"/>
      <c r="N16" s="48"/>
      <c r="O16" s="47"/>
      <c r="P16" s="43"/>
      <c r="Q16" s="49"/>
      <c r="R16" s="50"/>
      <c r="S16" s="49"/>
      <c r="T16" s="43"/>
      <c r="U16" s="51"/>
      <c r="V16" s="52"/>
      <c r="W16" s="51"/>
      <c r="X16" s="51"/>
      <c r="Y16" s="43"/>
      <c r="Z16" s="53"/>
      <c r="AA16" s="54"/>
      <c r="AB16" s="53"/>
      <c r="AC16" s="53"/>
      <c r="AD16" s="53"/>
    </row>
    <row r="17" spans="1:30" ht="19.149999999999999" customHeight="1" x14ac:dyDescent="0.25">
      <c r="A17" s="1">
        <v>0.7</v>
      </c>
      <c r="B17" s="1">
        <v>6.25</v>
      </c>
      <c r="D17" s="1" t="s">
        <v>12</v>
      </c>
      <c r="F17" s="2">
        <v>86</v>
      </c>
      <c r="H17" s="32"/>
      <c r="I17" s="55"/>
      <c r="J17" s="32"/>
      <c r="L17" s="35"/>
      <c r="M17" s="60">
        <v>10</v>
      </c>
      <c r="N17" s="7">
        <v>10</v>
      </c>
      <c r="O17" s="35"/>
      <c r="Q17" s="39"/>
      <c r="R17" s="55"/>
      <c r="S17" s="39"/>
      <c r="U17" s="42"/>
      <c r="V17" s="55"/>
      <c r="W17" s="42">
        <f t="shared" ref="W17:W29" si="0">IF(V17="X",I17*0.5*A17,0)</f>
        <v>0</v>
      </c>
      <c r="X17" s="42"/>
      <c r="Z17" s="17">
        <f t="shared" ref="Z17:Z23" si="1">M17/B17</f>
        <v>1.6</v>
      </c>
      <c r="AB17" s="19">
        <f t="shared" ref="AB17:AB29" si="2">(I17*0.86*Z17)+W17</f>
        <v>0</v>
      </c>
      <c r="AC17" s="19" t="e">
        <f>AB17/R17*100</f>
        <v>#DIV/0!</v>
      </c>
      <c r="AD17" s="19">
        <f>R17-AB17</f>
        <v>0</v>
      </c>
    </row>
    <row r="18" spans="1:30" x14ac:dyDescent="0.25">
      <c r="A18" s="1">
        <v>0.7</v>
      </c>
      <c r="B18" s="1">
        <v>6.25</v>
      </c>
      <c r="D18" s="1" t="s">
        <v>13</v>
      </c>
      <c r="F18" s="2">
        <v>86</v>
      </c>
      <c r="H18" s="32"/>
      <c r="I18" s="55"/>
      <c r="J18" s="32"/>
      <c r="L18" s="35"/>
      <c r="M18" s="60">
        <v>10</v>
      </c>
      <c r="N18" s="7">
        <v>10</v>
      </c>
      <c r="O18" s="35"/>
      <c r="Q18" s="39"/>
      <c r="R18" s="55"/>
      <c r="S18" s="39"/>
      <c r="U18" s="42"/>
      <c r="V18" s="55"/>
      <c r="W18" s="42">
        <f t="shared" si="0"/>
        <v>0</v>
      </c>
      <c r="X18" s="42"/>
      <c r="Z18" s="17">
        <f t="shared" si="1"/>
        <v>1.6</v>
      </c>
      <c r="AB18" s="19">
        <f t="shared" si="2"/>
        <v>0</v>
      </c>
      <c r="AC18" s="19" t="e">
        <f t="shared" ref="AC18:AC58" si="3">AB18/R18*100</f>
        <v>#DIV/0!</v>
      </c>
      <c r="AD18" s="19">
        <f t="shared" ref="AD18:AD58" si="4">R18-AB18</f>
        <v>0</v>
      </c>
    </row>
    <row r="19" spans="1:30" x14ac:dyDescent="0.25">
      <c r="A19" s="1">
        <v>0.7</v>
      </c>
      <c r="B19" s="1">
        <v>6.25</v>
      </c>
      <c r="D19" s="1" t="s">
        <v>14</v>
      </c>
      <c r="F19" s="2">
        <v>86</v>
      </c>
      <c r="H19" s="32"/>
      <c r="I19" s="55"/>
      <c r="J19" s="32"/>
      <c r="L19" s="35"/>
      <c r="M19" s="60">
        <v>10</v>
      </c>
      <c r="N19" s="7">
        <v>10</v>
      </c>
      <c r="O19" s="35"/>
      <c r="Q19" s="39"/>
      <c r="R19" s="55"/>
      <c r="S19" s="39"/>
      <c r="U19" s="42"/>
      <c r="V19" s="55"/>
      <c r="W19" s="42">
        <f t="shared" si="0"/>
        <v>0</v>
      </c>
      <c r="X19" s="42"/>
      <c r="Z19" s="17">
        <f t="shared" si="1"/>
        <v>1.6</v>
      </c>
      <c r="AB19" s="19">
        <f t="shared" si="2"/>
        <v>0</v>
      </c>
      <c r="AC19" s="19" t="e">
        <f t="shared" si="3"/>
        <v>#DIV/0!</v>
      </c>
      <c r="AD19" s="19">
        <f t="shared" si="4"/>
        <v>0</v>
      </c>
    </row>
    <row r="20" spans="1:30" x14ac:dyDescent="0.25">
      <c r="A20" s="1">
        <v>0.7</v>
      </c>
      <c r="B20" s="1">
        <v>5.7</v>
      </c>
      <c r="D20" s="1" t="s">
        <v>15</v>
      </c>
      <c r="F20" s="2">
        <v>86</v>
      </c>
      <c r="H20" s="32"/>
      <c r="I20" s="55"/>
      <c r="J20" s="32"/>
      <c r="L20" s="35"/>
      <c r="M20" s="60">
        <v>10</v>
      </c>
      <c r="N20" s="7">
        <v>10</v>
      </c>
      <c r="O20" s="35"/>
      <c r="Q20" s="39"/>
      <c r="R20" s="55"/>
      <c r="S20" s="39"/>
      <c r="U20" s="42"/>
      <c r="V20" s="55"/>
      <c r="W20" s="42">
        <f t="shared" si="0"/>
        <v>0</v>
      </c>
      <c r="X20" s="42"/>
      <c r="Z20" s="17">
        <f t="shared" si="1"/>
        <v>1.7543859649122806</v>
      </c>
      <c r="AB20" s="19">
        <f t="shared" si="2"/>
        <v>0</v>
      </c>
      <c r="AC20" s="19" t="e">
        <f t="shared" si="3"/>
        <v>#DIV/0!</v>
      </c>
      <c r="AD20" s="19">
        <f t="shared" si="4"/>
        <v>0</v>
      </c>
    </row>
    <row r="21" spans="1:30" x14ac:dyDescent="0.25">
      <c r="A21" s="1">
        <v>0.7</v>
      </c>
      <c r="B21" s="1">
        <v>5.7</v>
      </c>
      <c r="D21" s="1" t="s">
        <v>46</v>
      </c>
      <c r="F21" s="2">
        <v>86</v>
      </c>
      <c r="H21" s="32"/>
      <c r="I21" s="55"/>
      <c r="J21" s="32"/>
      <c r="L21" s="35"/>
      <c r="M21" s="60">
        <v>10</v>
      </c>
      <c r="N21" s="7">
        <v>10</v>
      </c>
      <c r="O21" s="35"/>
      <c r="Q21" s="39"/>
      <c r="R21" s="55"/>
      <c r="S21" s="39"/>
      <c r="U21" s="42"/>
      <c r="V21" s="55"/>
      <c r="W21" s="42">
        <f t="shared" si="0"/>
        <v>0</v>
      </c>
      <c r="X21" s="42"/>
      <c r="Z21" s="17">
        <f t="shared" si="1"/>
        <v>1.7543859649122806</v>
      </c>
      <c r="AB21" s="19">
        <f t="shared" si="2"/>
        <v>0</v>
      </c>
      <c r="AC21" s="19" t="e">
        <f t="shared" si="3"/>
        <v>#DIV/0!</v>
      </c>
      <c r="AD21" s="19">
        <f t="shared" si="4"/>
        <v>0</v>
      </c>
    </row>
    <row r="22" spans="1:30" x14ac:dyDescent="0.25">
      <c r="A22" s="1">
        <v>0.7</v>
      </c>
      <c r="B22" s="1">
        <v>5.7</v>
      </c>
      <c r="D22" s="1" t="s">
        <v>16</v>
      </c>
      <c r="F22" s="2">
        <v>86</v>
      </c>
      <c r="H22" s="32"/>
      <c r="I22" s="55"/>
      <c r="J22" s="32"/>
      <c r="L22" s="35"/>
      <c r="M22" s="60">
        <v>12.5</v>
      </c>
      <c r="N22" s="7">
        <v>12.5</v>
      </c>
      <c r="O22" s="35"/>
      <c r="Q22" s="39"/>
      <c r="R22" s="55"/>
      <c r="S22" s="39"/>
      <c r="U22" s="42"/>
      <c r="V22" s="55"/>
      <c r="W22" s="42">
        <f t="shared" si="0"/>
        <v>0</v>
      </c>
      <c r="X22" s="42"/>
      <c r="Z22" s="17">
        <f t="shared" si="1"/>
        <v>2.1929824561403506</v>
      </c>
      <c r="AB22" s="19">
        <f t="shared" si="2"/>
        <v>0</v>
      </c>
      <c r="AC22" s="19" t="e">
        <f t="shared" si="3"/>
        <v>#DIV/0!</v>
      </c>
      <c r="AD22" s="19">
        <f t="shared" si="4"/>
        <v>0</v>
      </c>
    </row>
    <row r="23" spans="1:30" x14ac:dyDescent="0.25">
      <c r="A23" s="1">
        <v>0.7</v>
      </c>
      <c r="B23" s="1">
        <v>5.7</v>
      </c>
      <c r="D23" s="1" t="s">
        <v>47</v>
      </c>
      <c r="F23" s="2">
        <v>86</v>
      </c>
      <c r="H23" s="32"/>
      <c r="I23" s="55"/>
      <c r="J23" s="32"/>
      <c r="L23" s="35"/>
      <c r="M23" s="60">
        <v>11.5</v>
      </c>
      <c r="N23" s="7">
        <v>11.5</v>
      </c>
      <c r="O23" s="35"/>
      <c r="Q23" s="39"/>
      <c r="R23" s="55"/>
      <c r="S23" s="39"/>
      <c r="U23" s="42"/>
      <c r="V23" s="55"/>
      <c r="W23" s="42">
        <f t="shared" si="0"/>
        <v>0</v>
      </c>
      <c r="X23" s="42"/>
      <c r="Z23" s="17">
        <f t="shared" si="1"/>
        <v>2.0175438596491229</v>
      </c>
      <c r="AB23" s="19">
        <f t="shared" si="2"/>
        <v>0</v>
      </c>
      <c r="AC23" s="19" t="e">
        <f t="shared" si="3"/>
        <v>#DIV/0!</v>
      </c>
      <c r="AD23" s="19">
        <f t="shared" si="4"/>
        <v>0</v>
      </c>
    </row>
    <row r="24" spans="1:30" x14ac:dyDescent="0.25">
      <c r="A24" s="1">
        <v>0</v>
      </c>
      <c r="B24" s="1">
        <v>6.25</v>
      </c>
      <c r="D24" s="1" t="s">
        <v>42</v>
      </c>
      <c r="F24" s="2">
        <v>86</v>
      </c>
      <c r="H24" s="32"/>
      <c r="I24" s="55"/>
      <c r="J24" s="32"/>
      <c r="L24" s="35"/>
      <c r="M24" s="60">
        <v>11.2</v>
      </c>
      <c r="N24" s="7">
        <v>11</v>
      </c>
      <c r="O24" s="35"/>
      <c r="Q24" s="39"/>
      <c r="R24" s="55"/>
      <c r="S24" s="39"/>
      <c r="U24" s="42"/>
      <c r="V24" s="55"/>
      <c r="W24" s="42">
        <f t="shared" si="0"/>
        <v>0</v>
      </c>
      <c r="X24" s="42"/>
      <c r="Z24" s="17">
        <v>1.39</v>
      </c>
      <c r="AB24" s="19">
        <f t="shared" si="2"/>
        <v>0</v>
      </c>
      <c r="AC24" s="19" t="e">
        <f t="shared" si="3"/>
        <v>#DIV/0!</v>
      </c>
      <c r="AD24" s="19">
        <f t="shared" si="4"/>
        <v>0</v>
      </c>
    </row>
    <row r="25" spans="1:30" x14ac:dyDescent="0.25">
      <c r="A25" s="1">
        <v>0.7</v>
      </c>
      <c r="B25" s="1">
        <v>6.25</v>
      </c>
      <c r="D25" s="1" t="s">
        <v>29</v>
      </c>
      <c r="F25" s="2">
        <v>86</v>
      </c>
      <c r="H25" s="32"/>
      <c r="I25" s="55"/>
      <c r="J25" s="32"/>
      <c r="L25" s="35"/>
      <c r="M25" s="60">
        <v>10</v>
      </c>
      <c r="N25" s="7">
        <v>10</v>
      </c>
      <c r="O25" s="35"/>
      <c r="Q25" s="39"/>
      <c r="R25" s="55"/>
      <c r="S25" s="39"/>
      <c r="U25" s="42"/>
      <c r="V25" s="55"/>
      <c r="W25" s="42">
        <f t="shared" si="0"/>
        <v>0</v>
      </c>
      <c r="X25" s="42"/>
      <c r="Z25" s="17">
        <f>M25/B25</f>
        <v>1.6</v>
      </c>
      <c r="AB25" s="19">
        <f t="shared" si="2"/>
        <v>0</v>
      </c>
      <c r="AC25" s="19" t="e">
        <f t="shared" si="3"/>
        <v>#DIV/0!</v>
      </c>
      <c r="AD25" s="19">
        <f t="shared" si="4"/>
        <v>0</v>
      </c>
    </row>
    <row r="26" spans="1:30" x14ac:dyDescent="0.25">
      <c r="A26" s="1">
        <v>0.7</v>
      </c>
      <c r="B26" s="1">
        <v>6.25</v>
      </c>
      <c r="D26" s="1" t="s">
        <v>30</v>
      </c>
      <c r="F26" s="2">
        <v>86</v>
      </c>
      <c r="H26" s="32"/>
      <c r="I26" s="55"/>
      <c r="J26" s="32"/>
      <c r="L26" s="35"/>
      <c r="M26" s="60">
        <v>10</v>
      </c>
      <c r="N26" s="7">
        <v>10</v>
      </c>
      <c r="O26" s="35"/>
      <c r="Q26" s="39"/>
      <c r="R26" s="55"/>
      <c r="S26" s="39"/>
      <c r="U26" s="42"/>
      <c r="V26" s="55"/>
      <c r="W26" s="42">
        <f t="shared" si="0"/>
        <v>0</v>
      </c>
      <c r="X26" s="42"/>
      <c r="Z26" s="17">
        <f>M26/B26</f>
        <v>1.6</v>
      </c>
      <c r="AB26" s="19">
        <f t="shared" si="2"/>
        <v>0</v>
      </c>
      <c r="AC26" s="19" t="e">
        <f t="shared" si="3"/>
        <v>#DIV/0!</v>
      </c>
      <c r="AD26" s="19">
        <f t="shared" si="4"/>
        <v>0</v>
      </c>
    </row>
    <row r="27" spans="1:30" x14ac:dyDescent="0.25">
      <c r="A27" s="1">
        <v>0.7</v>
      </c>
      <c r="B27" s="1">
        <v>6.25</v>
      </c>
      <c r="D27" s="1" t="s">
        <v>9</v>
      </c>
      <c r="F27" s="2">
        <v>86</v>
      </c>
      <c r="H27" s="32"/>
      <c r="I27" s="55"/>
      <c r="J27" s="32"/>
      <c r="L27" s="35"/>
      <c r="M27" s="60">
        <v>10</v>
      </c>
      <c r="N27" s="7">
        <v>10</v>
      </c>
      <c r="O27" s="35"/>
      <c r="Q27" s="39"/>
      <c r="R27" s="55"/>
      <c r="S27" s="39"/>
      <c r="U27" s="42"/>
      <c r="V27" s="55"/>
      <c r="W27" s="42">
        <f t="shared" si="0"/>
        <v>0</v>
      </c>
      <c r="X27" s="42"/>
      <c r="Z27" s="17">
        <f>M27/B27</f>
        <v>1.6</v>
      </c>
      <c r="AB27" s="19">
        <f t="shared" si="2"/>
        <v>0</v>
      </c>
      <c r="AC27" s="19" t="e">
        <f t="shared" si="3"/>
        <v>#DIV/0!</v>
      </c>
      <c r="AD27" s="19">
        <f t="shared" si="4"/>
        <v>0</v>
      </c>
    </row>
    <row r="28" spans="1:30" x14ac:dyDescent="0.25">
      <c r="A28" s="1">
        <v>0.7</v>
      </c>
      <c r="B28" s="1">
        <v>6.25</v>
      </c>
      <c r="D28" s="1" t="s">
        <v>10</v>
      </c>
      <c r="F28" s="2">
        <v>86</v>
      </c>
      <c r="H28" s="32"/>
      <c r="I28" s="55"/>
      <c r="J28" s="32"/>
      <c r="L28" s="35"/>
      <c r="M28" s="60">
        <v>10</v>
      </c>
      <c r="N28" s="7">
        <v>10</v>
      </c>
      <c r="O28" s="35"/>
      <c r="Q28" s="39"/>
      <c r="R28" s="55"/>
      <c r="S28" s="39"/>
      <c r="U28" s="42"/>
      <c r="V28" s="55"/>
      <c r="W28" s="42">
        <f t="shared" si="0"/>
        <v>0</v>
      </c>
      <c r="X28" s="42"/>
      <c r="Z28" s="17">
        <f>M28/B28</f>
        <v>1.6</v>
      </c>
      <c r="AB28" s="19">
        <f t="shared" si="2"/>
        <v>0</v>
      </c>
      <c r="AC28" s="19" t="e">
        <f t="shared" si="3"/>
        <v>#DIV/0!</v>
      </c>
      <c r="AD28" s="19">
        <f t="shared" si="4"/>
        <v>0</v>
      </c>
    </row>
    <row r="29" spans="1:30" x14ac:dyDescent="0.25">
      <c r="A29" s="1">
        <v>0.7</v>
      </c>
      <c r="B29" s="1">
        <v>5.7</v>
      </c>
      <c r="D29" s="1" t="s">
        <v>11</v>
      </c>
      <c r="F29" s="2">
        <v>86</v>
      </c>
      <c r="H29" s="32"/>
      <c r="I29" s="55"/>
      <c r="J29" s="32"/>
      <c r="L29" s="35"/>
      <c r="M29" s="60">
        <v>13.5</v>
      </c>
      <c r="N29" s="7">
        <v>13.5</v>
      </c>
      <c r="O29" s="35"/>
      <c r="Q29" s="39"/>
      <c r="R29" s="55"/>
      <c r="S29" s="39"/>
      <c r="U29" s="42"/>
      <c r="V29" s="55"/>
      <c r="W29" s="42">
        <f t="shared" si="0"/>
        <v>0</v>
      </c>
      <c r="X29" s="42"/>
      <c r="Z29" s="17">
        <f>M29/B29</f>
        <v>2.3684210526315788</v>
      </c>
      <c r="AB29" s="19">
        <f t="shared" si="2"/>
        <v>0</v>
      </c>
      <c r="AC29" s="19" t="e">
        <f t="shared" si="3"/>
        <v>#DIV/0!</v>
      </c>
      <c r="AD29" s="19">
        <f t="shared" si="4"/>
        <v>0</v>
      </c>
    </row>
    <row r="30" spans="1:30" ht="4.9000000000000004" customHeight="1" x14ac:dyDescent="0.25">
      <c r="F30" s="2"/>
      <c r="H30" s="32"/>
      <c r="I30" s="11"/>
      <c r="J30" s="32"/>
      <c r="L30" s="35"/>
      <c r="M30" s="7"/>
      <c r="N30" s="7"/>
      <c r="O30" s="35"/>
      <c r="Q30" s="39"/>
      <c r="R30" s="13"/>
      <c r="S30" s="39"/>
      <c r="U30" s="42"/>
      <c r="V30" s="9"/>
      <c r="W30" s="42"/>
      <c r="X30" s="42"/>
      <c r="Z30" s="17"/>
      <c r="AB30" s="19"/>
      <c r="AC30" s="19"/>
      <c r="AD30" s="19"/>
    </row>
    <row r="31" spans="1:30" ht="19.149999999999999" customHeight="1" x14ac:dyDescent="0.25">
      <c r="A31" s="1">
        <v>0.6</v>
      </c>
      <c r="B31" s="1">
        <v>1</v>
      </c>
      <c r="D31" s="1" t="s">
        <v>17</v>
      </c>
      <c r="F31" s="2">
        <v>91</v>
      </c>
      <c r="H31" s="32"/>
      <c r="I31" s="55"/>
      <c r="J31" s="32"/>
      <c r="M31" s="5" t="s">
        <v>50</v>
      </c>
      <c r="N31" s="5" t="s">
        <v>50</v>
      </c>
      <c r="Q31" s="39"/>
      <c r="R31" s="55"/>
      <c r="S31" s="39"/>
      <c r="U31" s="42"/>
      <c r="V31" s="55"/>
      <c r="W31" s="42">
        <f>IF(V31="X",I31*2*0.6*A31,0)</f>
        <v>0</v>
      </c>
      <c r="X31" s="42"/>
      <c r="Z31" s="17">
        <v>3.5</v>
      </c>
      <c r="AB31" s="19">
        <f>(I31*Z31)+W31</f>
        <v>0</v>
      </c>
      <c r="AC31" s="19" t="e">
        <f t="shared" si="3"/>
        <v>#DIV/0!</v>
      </c>
      <c r="AD31" s="19">
        <f t="shared" si="4"/>
        <v>0</v>
      </c>
    </row>
    <row r="32" spans="1:30" x14ac:dyDescent="0.25">
      <c r="A32" s="1">
        <v>0.6</v>
      </c>
      <c r="B32" s="1">
        <v>1</v>
      </c>
      <c r="D32" s="1" t="s">
        <v>19</v>
      </c>
      <c r="F32" s="2">
        <v>91</v>
      </c>
      <c r="H32" s="32"/>
      <c r="I32" s="55"/>
      <c r="J32" s="32"/>
      <c r="M32" s="5" t="s">
        <v>50</v>
      </c>
      <c r="N32" s="2" t="s">
        <v>50</v>
      </c>
      <c r="Q32" s="39"/>
      <c r="R32" s="55"/>
      <c r="S32" s="39"/>
      <c r="U32" s="42"/>
      <c r="V32" s="55"/>
      <c r="W32" s="42">
        <f>IF(V32="X",I32*2*0.6*A32,0)</f>
        <v>0</v>
      </c>
      <c r="X32" s="42"/>
      <c r="Z32" s="17">
        <v>3.5</v>
      </c>
      <c r="AB32" s="19">
        <f t="shared" ref="AB32:AB58" si="5">(I32*Z32)+W32</f>
        <v>0</v>
      </c>
      <c r="AC32" s="19" t="e">
        <f t="shared" si="3"/>
        <v>#DIV/0!</v>
      </c>
      <c r="AD32" s="19">
        <f t="shared" si="4"/>
        <v>0</v>
      </c>
    </row>
    <row r="33" spans="1:30" x14ac:dyDescent="0.25">
      <c r="A33" s="1">
        <v>0.6</v>
      </c>
      <c r="B33" s="1">
        <v>1</v>
      </c>
      <c r="D33" s="1" t="s">
        <v>18</v>
      </c>
      <c r="F33" s="2">
        <v>91</v>
      </c>
      <c r="H33" s="32"/>
      <c r="I33" s="55"/>
      <c r="J33" s="32"/>
      <c r="M33" s="5" t="s">
        <v>50</v>
      </c>
      <c r="N33" s="5" t="s">
        <v>50</v>
      </c>
      <c r="Q33" s="39"/>
      <c r="R33" s="55"/>
      <c r="S33" s="39"/>
      <c r="U33" s="42"/>
      <c r="V33" s="55"/>
      <c r="W33" s="42">
        <f>IF(V33="X",I33*2*0.5*A33,0)</f>
        <v>0</v>
      </c>
      <c r="X33" s="42"/>
      <c r="Z33" s="17">
        <v>3.5</v>
      </c>
      <c r="AB33" s="19">
        <f t="shared" si="5"/>
        <v>0</v>
      </c>
      <c r="AC33" s="19" t="e">
        <f t="shared" si="3"/>
        <v>#DIV/0!</v>
      </c>
      <c r="AD33" s="19">
        <f t="shared" si="4"/>
        <v>0</v>
      </c>
    </row>
    <row r="34" spans="1:30" x14ac:dyDescent="0.25">
      <c r="A34" s="1">
        <v>0.6</v>
      </c>
      <c r="B34" s="1">
        <v>1</v>
      </c>
      <c r="D34" s="1" t="s">
        <v>20</v>
      </c>
      <c r="F34" s="2">
        <v>91</v>
      </c>
      <c r="H34" s="32"/>
      <c r="I34" s="55"/>
      <c r="J34" s="32"/>
      <c r="M34" s="5" t="s">
        <v>50</v>
      </c>
      <c r="N34" s="5" t="s">
        <v>50</v>
      </c>
      <c r="Q34" s="39"/>
      <c r="R34" s="55"/>
      <c r="S34" s="39"/>
      <c r="U34" s="42"/>
      <c r="V34" s="55"/>
      <c r="W34" s="42">
        <f>IF(V34="X",I34*2*0.5*A34,0)</f>
        <v>0</v>
      </c>
      <c r="X34" s="42"/>
      <c r="Z34" s="17">
        <v>3.5</v>
      </c>
      <c r="AB34" s="19">
        <f t="shared" si="5"/>
        <v>0</v>
      </c>
      <c r="AC34" s="19" t="e">
        <f t="shared" si="3"/>
        <v>#DIV/0!</v>
      </c>
      <c r="AD34" s="19">
        <f t="shared" si="4"/>
        <v>0</v>
      </c>
    </row>
    <row r="35" spans="1:30" ht="4.9000000000000004" customHeight="1" x14ac:dyDescent="0.25">
      <c r="F35" s="2"/>
      <c r="H35" s="32"/>
      <c r="I35" s="55"/>
      <c r="J35" s="32"/>
      <c r="M35" s="5"/>
      <c r="N35" s="5"/>
      <c r="Q35" s="39"/>
      <c r="R35" s="55"/>
      <c r="S35" s="39"/>
      <c r="U35" s="42"/>
      <c r="V35" s="9"/>
      <c r="W35" s="42"/>
      <c r="X35" s="42"/>
      <c r="Z35" s="17"/>
      <c r="AB35" s="19"/>
      <c r="AC35" s="19"/>
      <c r="AD35" s="19"/>
    </row>
    <row r="36" spans="1:30" x14ac:dyDescent="0.25">
      <c r="A36" s="1">
        <v>0</v>
      </c>
      <c r="B36" s="1">
        <v>1</v>
      </c>
      <c r="D36" s="1" t="s">
        <v>21</v>
      </c>
      <c r="F36" s="2">
        <v>91</v>
      </c>
      <c r="H36" s="32"/>
      <c r="I36" s="55"/>
      <c r="J36" s="32"/>
      <c r="M36" s="5" t="s">
        <v>50</v>
      </c>
      <c r="N36" s="5" t="s">
        <v>50</v>
      </c>
      <c r="Q36" s="39"/>
      <c r="R36" s="55"/>
      <c r="S36" s="39"/>
      <c r="V36" s="5" t="s">
        <v>50</v>
      </c>
      <c r="W36" s="1">
        <f>IF(V36="X",I36*2*0.5*A36,0)</f>
        <v>0</v>
      </c>
      <c r="Z36" s="17">
        <v>3.8</v>
      </c>
      <c r="AB36" s="19">
        <f t="shared" si="5"/>
        <v>0</v>
      </c>
      <c r="AC36" s="19" t="e">
        <f t="shared" si="3"/>
        <v>#DIV/0!</v>
      </c>
      <c r="AD36" s="19">
        <f t="shared" si="4"/>
        <v>0</v>
      </c>
    </row>
    <row r="37" spans="1:30" ht="4.9000000000000004" customHeight="1" x14ac:dyDescent="0.25">
      <c r="F37" s="2"/>
      <c r="H37" s="32"/>
      <c r="I37" s="11"/>
      <c r="J37" s="32"/>
      <c r="M37" s="5"/>
      <c r="N37" s="5"/>
      <c r="Q37" s="39"/>
      <c r="R37" s="13"/>
      <c r="S37" s="39"/>
      <c r="U37" s="62"/>
      <c r="V37" s="63"/>
      <c r="W37" s="62"/>
      <c r="X37" s="62"/>
      <c r="Z37" s="17"/>
      <c r="AB37" s="19"/>
      <c r="AC37" s="19"/>
      <c r="AD37" s="19"/>
    </row>
    <row r="38" spans="1:30" ht="4.9000000000000004" customHeight="1" x14ac:dyDescent="0.25">
      <c r="F38" s="2"/>
      <c r="H38" s="32"/>
      <c r="I38" s="11"/>
      <c r="J38" s="32"/>
      <c r="M38" s="5"/>
      <c r="N38" s="5"/>
      <c r="Q38" s="39"/>
      <c r="R38" s="13"/>
      <c r="S38" s="39"/>
      <c r="U38" s="42"/>
      <c r="V38" s="8"/>
      <c r="X38" s="42"/>
      <c r="Z38" s="17"/>
      <c r="AB38" s="19"/>
      <c r="AC38" s="19"/>
      <c r="AD38" s="19"/>
    </row>
    <row r="39" spans="1:30" ht="19.149999999999999" customHeight="1" x14ac:dyDescent="0.25">
      <c r="A39" s="1">
        <v>1</v>
      </c>
      <c r="B39" s="1">
        <v>1</v>
      </c>
      <c r="D39" s="1" t="s">
        <v>22</v>
      </c>
      <c r="F39" s="2">
        <v>87</v>
      </c>
      <c r="H39" s="32"/>
      <c r="I39" s="55"/>
      <c r="J39" s="32"/>
      <c r="M39" s="5" t="s">
        <v>50</v>
      </c>
      <c r="N39" s="5" t="s">
        <v>50</v>
      </c>
      <c r="Q39" s="39"/>
      <c r="R39" s="55"/>
      <c r="S39" s="39"/>
      <c r="U39" s="42"/>
      <c r="V39" s="61"/>
      <c r="W39" s="1">
        <f>IF(V39="X",I39*4*0.5*A39,0)</f>
        <v>0</v>
      </c>
      <c r="X39" s="42"/>
      <c r="Z39" s="17">
        <v>2</v>
      </c>
      <c r="AB39" s="19">
        <f>(I39*Z39)+W39</f>
        <v>0</v>
      </c>
      <c r="AC39" s="19" t="e">
        <f>AB39/R39*100</f>
        <v>#DIV/0!</v>
      </c>
      <c r="AD39" s="19">
        <f>R39-AB39</f>
        <v>0</v>
      </c>
    </row>
    <row r="40" spans="1:30" ht="4.9000000000000004" customHeight="1" x14ac:dyDescent="0.25">
      <c r="F40" s="2"/>
      <c r="H40" s="32"/>
      <c r="I40" s="11"/>
      <c r="J40" s="32"/>
      <c r="M40" s="5"/>
      <c r="N40" s="5"/>
      <c r="Q40" s="39"/>
      <c r="R40" s="13"/>
      <c r="S40" s="39"/>
      <c r="U40" s="42"/>
      <c r="V40" s="9"/>
      <c r="X40" s="42"/>
      <c r="Z40" s="17"/>
      <c r="AB40" s="19"/>
      <c r="AC40" s="19"/>
      <c r="AD40" s="19"/>
    </row>
    <row r="41" spans="1:30" ht="19.149999999999999" customHeight="1" x14ac:dyDescent="0.25">
      <c r="A41" s="1">
        <v>0</v>
      </c>
      <c r="B41" s="1">
        <v>1</v>
      </c>
      <c r="D41" s="1" t="s">
        <v>25</v>
      </c>
      <c r="F41" s="2">
        <v>100</v>
      </c>
      <c r="H41" s="32"/>
      <c r="I41" s="55"/>
      <c r="J41" s="32"/>
      <c r="M41" s="5" t="s">
        <v>50</v>
      </c>
      <c r="N41" s="5"/>
      <c r="Q41" s="39"/>
      <c r="R41" s="55"/>
      <c r="S41" s="39"/>
      <c r="V41" s="5" t="s">
        <v>50</v>
      </c>
      <c r="W41" s="1">
        <f>IF(V41="X",I41*2*0.5*A41,0)</f>
        <v>0</v>
      </c>
      <c r="Z41" s="17">
        <v>2.72</v>
      </c>
      <c r="AB41" s="19">
        <f>(I41*Z41)+W41</f>
        <v>0</v>
      </c>
      <c r="AC41" s="19" t="e">
        <f>AB41/R41*100</f>
        <v>#DIV/0!</v>
      </c>
      <c r="AD41" s="19">
        <f>R41-AB41</f>
        <v>0</v>
      </c>
    </row>
    <row r="42" spans="1:30" x14ac:dyDescent="0.25">
      <c r="A42" s="1">
        <v>0</v>
      </c>
      <c r="B42" s="1">
        <v>1</v>
      </c>
      <c r="D42" s="1" t="s">
        <v>43</v>
      </c>
      <c r="F42" s="29">
        <v>100</v>
      </c>
      <c r="H42" s="32"/>
      <c r="I42" s="55"/>
      <c r="J42" s="32"/>
      <c r="M42" s="5" t="s">
        <v>50</v>
      </c>
      <c r="N42" s="5" t="s">
        <v>50</v>
      </c>
      <c r="Q42" s="39"/>
      <c r="R42" s="55"/>
      <c r="S42" s="39"/>
      <c r="V42" s="5" t="s">
        <v>50</v>
      </c>
      <c r="W42" s="1">
        <f>IF(V42="X",I42*2*0.5*A42,0)</f>
        <v>0</v>
      </c>
      <c r="Z42" s="17">
        <v>1.28</v>
      </c>
      <c r="AB42" s="19">
        <f t="shared" si="5"/>
        <v>0</v>
      </c>
      <c r="AC42" s="19" t="e">
        <f t="shared" si="3"/>
        <v>#DIV/0!</v>
      </c>
      <c r="AD42" s="19">
        <f t="shared" si="4"/>
        <v>0</v>
      </c>
    </row>
    <row r="43" spans="1:30" x14ac:dyDescent="0.25">
      <c r="A43" s="1">
        <v>0</v>
      </c>
      <c r="B43" s="1">
        <v>1</v>
      </c>
      <c r="D43" s="1" t="s">
        <v>23</v>
      </c>
      <c r="F43" s="2">
        <v>100</v>
      </c>
      <c r="H43" s="32"/>
      <c r="I43" s="55"/>
      <c r="J43" s="32"/>
      <c r="M43" s="5" t="s">
        <v>50</v>
      </c>
      <c r="N43" s="5" t="s">
        <v>50</v>
      </c>
      <c r="Q43" s="39"/>
      <c r="R43" s="55"/>
      <c r="S43" s="39"/>
      <c r="V43" s="5" t="s">
        <v>50</v>
      </c>
      <c r="W43" s="1">
        <f>IF(V43="X",I43*2*0.5*A43,0)</f>
        <v>0</v>
      </c>
      <c r="Z43" s="18">
        <v>2.6</v>
      </c>
      <c r="AB43" s="19">
        <f t="shared" si="5"/>
        <v>0</v>
      </c>
      <c r="AC43" s="19" t="e">
        <f t="shared" si="3"/>
        <v>#DIV/0!</v>
      </c>
      <c r="AD43" s="19">
        <f t="shared" si="4"/>
        <v>0</v>
      </c>
    </row>
    <row r="44" spans="1:30" x14ac:dyDescent="0.25">
      <c r="A44" s="1">
        <v>0</v>
      </c>
      <c r="B44" s="1">
        <v>1</v>
      </c>
      <c r="D44" s="1" t="s">
        <v>24</v>
      </c>
      <c r="F44" s="2">
        <v>100</v>
      </c>
      <c r="H44" s="32"/>
      <c r="I44" s="55"/>
      <c r="J44" s="32"/>
      <c r="M44" s="5" t="s">
        <v>50</v>
      </c>
      <c r="N44" s="5" t="s">
        <v>50</v>
      </c>
      <c r="Q44" s="39"/>
      <c r="R44" s="55"/>
      <c r="S44" s="39"/>
      <c r="V44" s="5" t="s">
        <v>50</v>
      </c>
      <c r="W44" s="1">
        <f>IF(V44="X",I44*2*0.5*A44,0)</f>
        <v>0</v>
      </c>
      <c r="Z44" s="18">
        <v>2.6</v>
      </c>
      <c r="AB44" s="19">
        <f t="shared" si="5"/>
        <v>0</v>
      </c>
      <c r="AC44" s="19" t="e">
        <f t="shared" si="3"/>
        <v>#DIV/0!</v>
      </c>
      <c r="AD44" s="19">
        <f t="shared" si="4"/>
        <v>0</v>
      </c>
    </row>
    <row r="45" spans="1:30" ht="4.9000000000000004" customHeight="1" x14ac:dyDescent="0.25">
      <c r="F45" s="2"/>
      <c r="H45" s="32"/>
      <c r="I45" s="11"/>
      <c r="J45" s="32"/>
      <c r="M45" s="5"/>
      <c r="N45" s="5"/>
      <c r="Q45" s="39"/>
      <c r="R45" s="13"/>
      <c r="S45" s="39"/>
      <c r="V45" s="5"/>
      <c r="Z45" s="18"/>
      <c r="AB45" s="19"/>
      <c r="AC45" s="19"/>
      <c r="AD45" s="19"/>
    </row>
    <row r="46" spans="1:30" ht="19.149999999999999" customHeight="1" x14ac:dyDescent="0.25">
      <c r="A46" s="1">
        <v>0</v>
      </c>
      <c r="B46" s="1">
        <v>1</v>
      </c>
      <c r="D46" s="1" t="s">
        <v>44</v>
      </c>
      <c r="F46" s="2">
        <v>86</v>
      </c>
      <c r="H46" s="32"/>
      <c r="I46" s="55">
        <v>15</v>
      </c>
      <c r="J46" s="32"/>
      <c r="M46" s="5" t="s">
        <v>50</v>
      </c>
      <c r="N46" s="5" t="s">
        <v>50</v>
      </c>
      <c r="R46" s="2" t="s">
        <v>50</v>
      </c>
      <c r="V46" s="5" t="s">
        <v>50</v>
      </c>
      <c r="W46" s="1">
        <f>IF(V46="X",I46*2*0.5*A46,0)</f>
        <v>0</v>
      </c>
      <c r="Z46" s="17">
        <v>3.5</v>
      </c>
      <c r="AB46" s="19">
        <f t="shared" si="5"/>
        <v>52.5</v>
      </c>
      <c r="AC46" s="19">
        <f>AB46/AB46*100</f>
        <v>100</v>
      </c>
      <c r="AD46" s="19">
        <f>AB46-AB46</f>
        <v>0</v>
      </c>
    </row>
    <row r="47" spans="1:30" x14ac:dyDescent="0.25">
      <c r="A47" s="1">
        <v>0</v>
      </c>
      <c r="B47" s="1">
        <v>1</v>
      </c>
      <c r="D47" s="1" t="s">
        <v>45</v>
      </c>
      <c r="F47" s="2">
        <v>86</v>
      </c>
      <c r="H47" s="32"/>
      <c r="I47" s="55">
        <v>30</v>
      </c>
      <c r="J47" s="32"/>
      <c r="M47" s="5" t="s">
        <v>50</v>
      </c>
      <c r="N47" s="5" t="s">
        <v>50</v>
      </c>
      <c r="R47" s="2" t="s">
        <v>50</v>
      </c>
      <c r="V47" s="5" t="s">
        <v>50</v>
      </c>
      <c r="W47" s="1">
        <f>IF(V47="X",I47*2*0.5*A47,0)</f>
        <v>0</v>
      </c>
      <c r="Z47" s="18">
        <v>4.5999999999999996</v>
      </c>
      <c r="AB47" s="19">
        <f t="shared" si="5"/>
        <v>138</v>
      </c>
      <c r="AC47" s="19">
        <f>AB47/AB47*100</f>
        <v>100</v>
      </c>
      <c r="AD47" s="19">
        <f>AB47-AB47</f>
        <v>0</v>
      </c>
    </row>
    <row r="48" spans="1:30" x14ac:dyDescent="0.25">
      <c r="A48" s="1">
        <v>0</v>
      </c>
      <c r="B48" s="1">
        <v>1</v>
      </c>
      <c r="D48" s="1" t="s">
        <v>27</v>
      </c>
      <c r="F48" s="2" t="s">
        <v>50</v>
      </c>
      <c r="H48" s="32"/>
      <c r="I48" s="55">
        <v>60</v>
      </c>
      <c r="J48" s="32"/>
      <c r="M48" s="5" t="s">
        <v>50</v>
      </c>
      <c r="N48" s="5" t="s">
        <v>50</v>
      </c>
      <c r="R48" s="2" t="s">
        <v>50</v>
      </c>
      <c r="V48" s="5" t="s">
        <v>50</v>
      </c>
      <c r="W48" s="1">
        <f>IF(V48="X",I48*2*0.5*A48,0)</f>
        <v>0</v>
      </c>
      <c r="Z48" s="18">
        <v>1</v>
      </c>
      <c r="AB48" s="19">
        <f t="shared" si="5"/>
        <v>60</v>
      </c>
      <c r="AC48" s="19">
        <f>AB48/AB48*100</f>
        <v>100</v>
      </c>
      <c r="AD48" s="19">
        <f>AB48-AB48</f>
        <v>0</v>
      </c>
    </row>
    <row r="49" spans="1:30" x14ac:dyDescent="0.25">
      <c r="A49" s="1">
        <v>0</v>
      </c>
      <c r="B49" s="1">
        <v>1</v>
      </c>
      <c r="D49" s="1" t="s">
        <v>26</v>
      </c>
      <c r="F49" s="2">
        <v>86</v>
      </c>
      <c r="H49" s="32"/>
      <c r="I49" s="55">
        <v>40</v>
      </c>
      <c r="J49" s="32"/>
      <c r="M49" s="5" t="s">
        <v>50</v>
      </c>
      <c r="N49" s="5" t="s">
        <v>50</v>
      </c>
      <c r="R49" s="2" t="s">
        <v>50</v>
      </c>
      <c r="V49" s="5" t="s">
        <v>50</v>
      </c>
      <c r="W49" s="1">
        <f>IF(V49="X",I49*2*0.5*A49,0)</f>
        <v>0</v>
      </c>
      <c r="Z49" s="18">
        <v>3.5</v>
      </c>
      <c r="AB49" s="19">
        <f t="shared" si="5"/>
        <v>140</v>
      </c>
      <c r="AC49" s="19">
        <f>AB49/AB49*100</f>
        <v>100</v>
      </c>
      <c r="AD49" s="19">
        <f>AB49-AB49</f>
        <v>0</v>
      </c>
    </row>
    <row r="50" spans="1:30" ht="4.9000000000000004" customHeight="1" x14ac:dyDescent="0.25">
      <c r="F50" s="2"/>
      <c r="H50" s="32"/>
      <c r="I50" s="55"/>
      <c r="J50" s="32"/>
      <c r="M50" s="5"/>
      <c r="N50" s="5"/>
      <c r="Q50" s="5"/>
      <c r="R50" s="1"/>
      <c r="S50" s="5"/>
      <c r="V50" s="5"/>
      <c r="Z50" s="18"/>
      <c r="AB50" s="19"/>
      <c r="AC50" s="19"/>
      <c r="AD50" s="19"/>
    </row>
    <row r="51" spans="1:30" ht="4.9000000000000004" customHeight="1" x14ac:dyDescent="0.25">
      <c r="F51" s="2"/>
      <c r="H51" s="32"/>
      <c r="I51" s="11"/>
      <c r="J51" s="32"/>
      <c r="M51" s="5"/>
      <c r="N51" s="5"/>
      <c r="Q51" s="39"/>
      <c r="R51" s="13"/>
      <c r="S51" s="39"/>
      <c r="V51" s="5"/>
      <c r="Z51" s="18"/>
      <c r="AB51" s="19"/>
      <c r="AC51" s="19"/>
      <c r="AD51" s="19"/>
    </row>
    <row r="52" spans="1:30" ht="19.149999999999999" customHeight="1" x14ac:dyDescent="0.25">
      <c r="A52" s="1">
        <v>0</v>
      </c>
      <c r="B52" s="1">
        <v>1</v>
      </c>
      <c r="D52" s="1" t="s">
        <v>31</v>
      </c>
      <c r="F52" s="2" t="s">
        <v>50</v>
      </c>
      <c r="H52" s="32"/>
      <c r="I52" s="55"/>
      <c r="J52" s="32"/>
      <c r="M52" s="5" t="s">
        <v>50</v>
      </c>
      <c r="N52" s="5" t="s">
        <v>50</v>
      </c>
      <c r="Q52" s="39"/>
      <c r="R52" s="55"/>
      <c r="S52" s="39"/>
      <c r="V52" s="5" t="s">
        <v>50</v>
      </c>
      <c r="W52" s="1">
        <f>IF(V52="X",I52*2*0.5*A52,0)</f>
        <v>0</v>
      </c>
      <c r="Z52" s="17">
        <v>0.4</v>
      </c>
      <c r="AB52" s="19">
        <f t="shared" si="5"/>
        <v>0</v>
      </c>
      <c r="AC52" s="19" t="e">
        <f t="shared" si="3"/>
        <v>#DIV/0!</v>
      </c>
      <c r="AD52" s="19">
        <f t="shared" si="4"/>
        <v>0</v>
      </c>
    </row>
    <row r="53" spans="1:30" x14ac:dyDescent="0.25">
      <c r="A53" s="1">
        <v>0</v>
      </c>
      <c r="B53" s="1">
        <v>1</v>
      </c>
      <c r="D53" s="1" t="s">
        <v>32</v>
      </c>
      <c r="F53" s="2" t="s">
        <v>50</v>
      </c>
      <c r="H53" s="32"/>
      <c r="I53" s="55"/>
      <c r="J53" s="32"/>
      <c r="M53" s="5" t="s">
        <v>50</v>
      </c>
      <c r="N53" s="5" t="s">
        <v>50</v>
      </c>
      <c r="Q53" s="39"/>
      <c r="R53" s="55"/>
      <c r="S53" s="39"/>
      <c r="V53" s="5" t="s">
        <v>50</v>
      </c>
      <c r="W53" s="1">
        <f>IF(V53="X",I53*2*0.5*A53,0)</f>
        <v>0</v>
      </c>
      <c r="Z53" s="18">
        <v>0.25</v>
      </c>
      <c r="AB53" s="19">
        <f t="shared" si="5"/>
        <v>0</v>
      </c>
      <c r="AC53" s="19" t="e">
        <f t="shared" si="3"/>
        <v>#DIV/0!</v>
      </c>
      <c r="AD53" s="19">
        <f t="shared" si="4"/>
        <v>0</v>
      </c>
    </row>
    <row r="54" spans="1:30" x14ac:dyDescent="0.25">
      <c r="A54" s="1">
        <v>0</v>
      </c>
      <c r="B54" s="1">
        <v>1</v>
      </c>
      <c r="D54" s="1" t="s">
        <v>33</v>
      </c>
      <c r="F54" s="2" t="s">
        <v>50</v>
      </c>
      <c r="H54" s="32"/>
      <c r="I54" s="55"/>
      <c r="J54" s="32"/>
      <c r="M54" s="5" t="s">
        <v>50</v>
      </c>
      <c r="N54" s="5" t="s">
        <v>50</v>
      </c>
      <c r="Q54" s="39"/>
      <c r="R54" s="55"/>
      <c r="S54" s="39"/>
      <c r="V54" s="5" t="s">
        <v>50</v>
      </c>
      <c r="W54" s="1">
        <f>IF(V54="X",I54*2*0.5*A54,0)</f>
        <v>0</v>
      </c>
      <c r="Z54" s="18">
        <v>0.35</v>
      </c>
      <c r="AB54" s="19">
        <f t="shared" si="5"/>
        <v>0</v>
      </c>
      <c r="AC54" s="19" t="e">
        <f t="shared" si="3"/>
        <v>#DIV/0!</v>
      </c>
      <c r="AD54" s="19">
        <f t="shared" si="4"/>
        <v>0</v>
      </c>
    </row>
    <row r="55" spans="1:30" x14ac:dyDescent="0.25">
      <c r="A55" s="1">
        <v>0</v>
      </c>
      <c r="B55" s="1">
        <v>1</v>
      </c>
      <c r="D55" s="1" t="s">
        <v>34</v>
      </c>
      <c r="F55" s="2" t="s">
        <v>50</v>
      </c>
      <c r="H55" s="32"/>
      <c r="I55" s="55"/>
      <c r="J55" s="32"/>
      <c r="M55" s="5" t="s">
        <v>50</v>
      </c>
      <c r="N55" s="5" t="s">
        <v>50</v>
      </c>
      <c r="Q55" s="39"/>
      <c r="R55" s="55"/>
      <c r="S55" s="39"/>
      <c r="V55" s="5" t="s">
        <v>50</v>
      </c>
      <c r="W55" s="1">
        <f>IF(V55="X",I55*2*0.5*A55,0)</f>
        <v>0</v>
      </c>
      <c r="Z55" s="18">
        <v>0.35</v>
      </c>
      <c r="AB55" s="19">
        <f t="shared" si="5"/>
        <v>0</v>
      </c>
      <c r="AC55" s="19" t="e">
        <f t="shared" si="3"/>
        <v>#DIV/0!</v>
      </c>
      <c r="AD55" s="19">
        <f t="shared" si="4"/>
        <v>0</v>
      </c>
    </row>
    <row r="56" spans="1:30" ht="4.9000000000000004" customHeight="1" x14ac:dyDescent="0.25">
      <c r="F56" s="2"/>
      <c r="H56" s="32"/>
      <c r="I56" s="55"/>
      <c r="J56" s="32"/>
      <c r="M56" s="5"/>
      <c r="N56" s="5"/>
      <c r="Q56" s="39"/>
      <c r="R56" s="55"/>
      <c r="S56" s="39"/>
      <c r="V56" s="5"/>
      <c r="Z56" s="18"/>
      <c r="AB56" s="19"/>
      <c r="AC56" s="19"/>
      <c r="AD56" s="19"/>
    </row>
    <row r="57" spans="1:30" ht="4.9000000000000004" customHeight="1" x14ac:dyDescent="0.25">
      <c r="F57" s="2"/>
      <c r="H57" s="32"/>
      <c r="I57" s="11"/>
      <c r="J57" s="32"/>
      <c r="M57" s="5"/>
      <c r="N57" s="5"/>
      <c r="Q57" s="39"/>
      <c r="R57" s="13"/>
      <c r="S57" s="39"/>
      <c r="U57" s="42"/>
      <c r="V57" s="8"/>
      <c r="W57" s="42"/>
      <c r="X57" s="42"/>
      <c r="Z57" s="18"/>
      <c r="AB57" s="19"/>
      <c r="AC57" s="19"/>
      <c r="AD57" s="19"/>
    </row>
    <row r="58" spans="1:30" ht="19.149999999999999" customHeight="1" x14ac:dyDescent="0.25">
      <c r="A58" s="1">
        <v>0.45</v>
      </c>
      <c r="B58" s="1">
        <v>1</v>
      </c>
      <c r="D58" s="1" t="s">
        <v>28</v>
      </c>
      <c r="F58" s="2" t="s">
        <v>50</v>
      </c>
      <c r="H58" s="32"/>
      <c r="I58" s="55"/>
      <c r="J58" s="32"/>
      <c r="M58" s="5" t="s">
        <v>50</v>
      </c>
      <c r="N58" s="5" t="s">
        <v>50</v>
      </c>
      <c r="Q58" s="39"/>
      <c r="R58" s="55"/>
      <c r="S58" s="39"/>
      <c r="U58" s="42"/>
      <c r="V58" s="55"/>
      <c r="W58" s="42">
        <f>IF(V58="X",I58*0.75*A58,0)</f>
        <v>0</v>
      </c>
      <c r="X58" s="42"/>
      <c r="Z58" s="17">
        <v>0.2</v>
      </c>
      <c r="AB58" s="19">
        <f t="shared" si="5"/>
        <v>0</v>
      </c>
      <c r="AC58" s="19" t="e">
        <f t="shared" si="3"/>
        <v>#DIV/0!</v>
      </c>
      <c r="AD58" s="19">
        <f t="shared" si="4"/>
        <v>0</v>
      </c>
    </row>
    <row r="59" spans="1:30" ht="6" customHeight="1" x14ac:dyDescent="0.25">
      <c r="H59" s="32"/>
      <c r="I59" s="11"/>
      <c r="J59" s="32"/>
      <c r="Q59" s="39"/>
      <c r="R59" s="13"/>
      <c r="S59" s="39"/>
      <c r="U59" s="42"/>
      <c r="V59" s="9"/>
      <c r="W59" s="42"/>
      <c r="X59" s="42"/>
    </row>
  </sheetData>
  <mergeCells count="3">
    <mergeCell ref="M13:N13"/>
    <mergeCell ref="D8:AD8"/>
    <mergeCell ref="D10:Y1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Yngveson</dc:creator>
  <cp:lastModifiedBy>Dan-Axel Danielsson</cp:lastModifiedBy>
  <dcterms:created xsi:type="dcterms:W3CDTF">2007-01-11T14:54:29Z</dcterms:created>
  <dcterms:modified xsi:type="dcterms:W3CDTF">2022-10-19T10:46:05Z</dcterms:modified>
</cp:coreProperties>
</file>