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3" documentId="8_{075B29E3-E120-40FA-BFAF-C05A0CA6AC99}" xr6:coauthVersionLast="47" xr6:coauthVersionMax="47" xr10:uidLastSave="{CBF205AE-7A8C-45FF-A8AC-35D76661E959}"/>
  <bookViews>
    <workbookView xWindow="-110" yWindow="-110" windowWidth="19420" windowHeight="10420" xr2:uid="{00000000-000D-0000-FFFF-FFFF00000000}"/>
  </bookViews>
  <sheets>
    <sheet name="Avkastning" sheetId="1" r:id="rId1"/>
  </sheets>
  <definedNames>
    <definedName name="_xlnm.Print_Area" localSheetId="0">Avkastning!$A$13:$N$102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I92" i="1" s="1"/>
  <c r="F93" i="1"/>
  <c r="I93" i="1"/>
  <c r="L93" i="1" s="1"/>
  <c r="F94" i="1"/>
  <c r="I94" i="1" s="1"/>
  <c r="L94" i="1" s="1"/>
  <c r="F95" i="1"/>
  <c r="I95" i="1" s="1"/>
  <c r="L95" i="1" s="1"/>
  <c r="F96" i="1"/>
  <c r="I96" i="1" s="1"/>
  <c r="L96" i="1" s="1"/>
  <c r="C97" i="1"/>
  <c r="F97" i="1" s="1"/>
  <c r="I97" i="1" s="1"/>
  <c r="L97" i="1" s="1"/>
  <c r="G98" i="1"/>
  <c r="I98" i="1"/>
  <c r="L98" i="1" s="1"/>
  <c r="I99" i="1"/>
  <c r="G100" i="1"/>
  <c r="I100" i="1"/>
  <c r="L100" i="1" s="1"/>
  <c r="F79" i="1"/>
  <c r="I79" i="1" s="1"/>
  <c r="F80" i="1"/>
  <c r="I80" i="1" s="1"/>
  <c r="L80" i="1" s="1"/>
  <c r="F81" i="1"/>
  <c r="I81" i="1"/>
  <c r="L81" i="1" s="1"/>
  <c r="F82" i="1"/>
  <c r="I82" i="1" s="1"/>
  <c r="L82" i="1" s="1"/>
  <c r="F83" i="1"/>
  <c r="I83" i="1" s="1"/>
  <c r="L83" i="1" s="1"/>
  <c r="C84" i="1"/>
  <c r="F84" i="1" s="1"/>
  <c r="I84" i="1" s="1"/>
  <c r="L84" i="1" s="1"/>
  <c r="G85" i="1"/>
  <c r="I85" i="1" s="1"/>
  <c r="L85" i="1" s="1"/>
  <c r="I86" i="1"/>
  <c r="G87" i="1"/>
  <c r="I87" i="1" s="1"/>
  <c r="L87" i="1" s="1"/>
  <c r="F25" i="1"/>
  <c r="I25" i="1"/>
  <c r="F26" i="1"/>
  <c r="I26" i="1" s="1"/>
  <c r="L26" i="1" s="1"/>
  <c r="F27" i="1"/>
  <c r="I27" i="1" s="1"/>
  <c r="L27" i="1" s="1"/>
  <c r="F28" i="1"/>
  <c r="I28" i="1" s="1"/>
  <c r="L28" i="1" s="1"/>
  <c r="F29" i="1"/>
  <c r="I29" i="1"/>
  <c r="L29" i="1" s="1"/>
  <c r="C30" i="1"/>
  <c r="F30" i="1"/>
  <c r="I30" i="1" s="1"/>
  <c r="L30" i="1" s="1"/>
  <c r="G31" i="1"/>
  <c r="I31" i="1" s="1"/>
  <c r="L31" i="1" s="1"/>
  <c r="I32" i="1"/>
  <c r="L32" i="1"/>
  <c r="G33" i="1"/>
  <c r="I33" i="1" s="1"/>
  <c r="L33" i="1" s="1"/>
  <c r="F38" i="1"/>
  <c r="I38" i="1" s="1"/>
  <c r="F39" i="1"/>
  <c r="I39" i="1" s="1"/>
  <c r="L39" i="1" s="1"/>
  <c r="F40" i="1"/>
  <c r="I40" i="1" s="1"/>
  <c r="L40" i="1" s="1"/>
  <c r="F41" i="1"/>
  <c r="I41" i="1" s="1"/>
  <c r="L41" i="1" s="1"/>
  <c r="F42" i="1"/>
  <c r="I42" i="1"/>
  <c r="L42" i="1" s="1"/>
  <c r="C43" i="1"/>
  <c r="F43" i="1"/>
  <c r="I43" i="1"/>
  <c r="L43" i="1" s="1"/>
  <c r="G44" i="1"/>
  <c r="I44" i="1" s="1"/>
  <c r="L44" i="1" s="1"/>
  <c r="I45" i="1"/>
  <c r="L45" i="1"/>
  <c r="G46" i="1"/>
  <c r="I46" i="1"/>
  <c r="L46" i="1" s="1"/>
  <c r="F51" i="1"/>
  <c r="I51" i="1"/>
  <c r="F52" i="1"/>
  <c r="I52" i="1" s="1"/>
  <c r="F53" i="1"/>
  <c r="I53" i="1"/>
  <c r="L53" i="1" s="1"/>
  <c r="F54" i="1"/>
  <c r="I54" i="1" s="1"/>
  <c r="L54" i="1" s="1"/>
  <c r="F55" i="1"/>
  <c r="I55" i="1"/>
  <c r="L55" i="1" s="1"/>
  <c r="C56" i="1"/>
  <c r="F56" i="1" s="1"/>
  <c r="I56" i="1" s="1"/>
  <c r="L56" i="1" s="1"/>
  <c r="G57" i="1"/>
  <c r="I57" i="1" s="1"/>
  <c r="L57" i="1" s="1"/>
  <c r="I58" i="1"/>
  <c r="L58" i="1" s="1"/>
  <c r="G59" i="1"/>
  <c r="I59" i="1" s="1"/>
  <c r="L59" i="1" s="1"/>
  <c r="F64" i="1"/>
  <c r="I64" i="1" s="1"/>
  <c r="F65" i="1"/>
  <c r="I65" i="1" s="1"/>
  <c r="L65" i="1" s="1"/>
  <c r="F66" i="1"/>
  <c r="I66" i="1" s="1"/>
  <c r="L66" i="1" s="1"/>
  <c r="F67" i="1"/>
  <c r="I67" i="1" s="1"/>
  <c r="L67" i="1" s="1"/>
  <c r="F68" i="1"/>
  <c r="I68" i="1"/>
  <c r="L68" i="1" s="1"/>
  <c r="C69" i="1"/>
  <c r="F69" i="1"/>
  <c r="I69" i="1" s="1"/>
  <c r="L69" i="1" s="1"/>
  <c r="G70" i="1"/>
  <c r="I70" i="1"/>
  <c r="L70" i="1"/>
  <c r="I71" i="1"/>
  <c r="L71" i="1"/>
  <c r="G72" i="1"/>
  <c r="I72" i="1"/>
  <c r="L72" i="1" s="1"/>
  <c r="L99" i="1"/>
  <c r="L86" i="1"/>
  <c r="L51" i="1"/>
  <c r="I34" i="1" l="1"/>
  <c r="K34" i="1" s="1"/>
  <c r="L25" i="1"/>
  <c r="I73" i="1"/>
  <c r="K73" i="1" s="1"/>
  <c r="L64" i="1"/>
  <c r="L73" i="1" s="1"/>
  <c r="I47" i="1"/>
  <c r="K47" i="1" s="1"/>
  <c r="L38" i="1"/>
  <c r="L47" i="1" s="1"/>
  <c r="I88" i="1"/>
  <c r="K88" i="1" s="1"/>
  <c r="B16" i="1" s="1"/>
  <c r="L79" i="1"/>
  <c r="L88" i="1" s="1"/>
  <c r="L34" i="1"/>
  <c r="I60" i="1"/>
  <c r="K60" i="1" s="1"/>
  <c r="L52" i="1"/>
  <c r="L60" i="1" s="1"/>
  <c r="I101" i="1"/>
  <c r="K101" i="1" s="1"/>
  <c r="B17" i="1" s="1"/>
  <c r="L92" i="1"/>
  <c r="L101" i="1" s="1"/>
  <c r="B15" i="1" l="1"/>
</calcChain>
</file>

<file path=xl/sharedStrings.xml><?xml version="1.0" encoding="utf-8"?>
<sst xmlns="http://schemas.openxmlformats.org/spreadsheetml/2006/main" count="181" uniqueCount="47">
  <si>
    <t>Antal</t>
  </si>
  <si>
    <t>Vikt</t>
  </si>
  <si>
    <t>Diameter</t>
  </si>
  <si>
    <t>Bredd</t>
  </si>
  <si>
    <t>Längd</t>
  </si>
  <si>
    <t>Höjd</t>
  </si>
  <si>
    <t>Ts%</t>
  </si>
  <si>
    <t>Volym m3</t>
  </si>
  <si>
    <t>Vikt kg ts</t>
  </si>
  <si>
    <t>Areal ha</t>
  </si>
  <si>
    <t>Skörd kg ts/ha</t>
  </si>
  <si>
    <t>Skörd grönmassa kg totalt</t>
  </si>
  <si>
    <t>Plansilo 1</t>
  </si>
  <si>
    <t>Plansilo 2</t>
  </si>
  <si>
    <t>Limpa</t>
  </si>
  <si>
    <t>Tornsilo</t>
  </si>
  <si>
    <t>Slang</t>
  </si>
  <si>
    <t>Balar</t>
  </si>
  <si>
    <t>HELSÄD</t>
  </si>
  <si>
    <t>Volymvikt (kg ts/m3)</t>
  </si>
  <si>
    <t>MAJS</t>
  </si>
  <si>
    <t>Plansilo 3</t>
  </si>
  <si>
    <t>GROVFODERAVKASTNING</t>
  </si>
  <si>
    <t>Fot</t>
  </si>
  <si>
    <t>Balvikt kg ts/bal</t>
  </si>
  <si>
    <t>Skörd</t>
  </si>
  <si>
    <t>GULA celler: mata in värde</t>
  </si>
  <si>
    <t>GRÅA celler; formler</t>
  </si>
  <si>
    <t>Hela lass</t>
  </si>
  <si>
    <t>m3 i lass</t>
  </si>
  <si>
    <t>Vikt kg ts/m3</t>
  </si>
  <si>
    <t>VALL</t>
  </si>
  <si>
    <t>kg ts/ha</t>
  </si>
  <si>
    <t>AVKASTNING</t>
  </si>
  <si>
    <t>Källa volymvikt per kubikmeter i lass: Johan Lövgren</t>
  </si>
  <si>
    <t>GÖR SÅ HÄR!</t>
  </si>
  <si>
    <t>3. Mata in antal hektar.</t>
  </si>
  <si>
    <t>4. Gör detta för varje enskild skörd för sig eller för hela årets skörd.</t>
  </si>
  <si>
    <t>5. Läs av totalavkastningen till höger eller enskild skörd i inramad ruta.</t>
  </si>
  <si>
    <t>1. Mata in mått på silo, limpa, slang eller antal lass.</t>
  </si>
  <si>
    <t>2. Ange ts-halt för att beräkna ts-avkastning om det är balar eller lass.</t>
  </si>
  <si>
    <t>Mall för beräkning av avkastning för grovfoder</t>
  </si>
  <si>
    <t>Källa volymvikter: Greppa Näringen Praktiska råd Nr 12:2.</t>
  </si>
  <si>
    <t xml:space="preserve">6. Ange andel ts i % för att beräkna skördad grönmassa. Detta kan användas till att beräkna rätt åtgång av ensileringsmedel </t>
  </si>
  <si>
    <t>GRÖNA celler: konstant som kan ändras</t>
  </si>
  <si>
    <t>SVARTA celler: ej aktuell att fylla i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</si>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</sst>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1" fontId="1" fillId="0" borderId="0" xfId="0" applyNumberFormat="1" applyFont="1"/>
    <xf numFmtId="0" fontId="1" fillId="0" borderId="4" xfId="0" applyFont="1" applyBorder="1"/>
    <xf numFmtId="1" fontId="1" fillId="0" borderId="4" xfId="0" applyNumberFormat="1" applyFont="1" applyBorder="1"/>
    <xf numFmtId="0" fontId="3" fillId="0" borderId="0" xfId="0" applyFont="1"/>
    <xf numFmtId="0" fontId="4" fillId="5" borderId="10" xfId="0" applyFont="1" applyFill="1" applyBorder="1"/>
    <xf numFmtId="0" fontId="4" fillId="5" borderId="9" xfId="0" applyFont="1" applyFill="1" applyBorder="1"/>
    <xf numFmtId="1" fontId="5" fillId="5" borderId="9" xfId="0" applyNumberFormat="1" applyFont="1" applyFill="1" applyBorder="1"/>
    <xf numFmtId="0" fontId="5" fillId="5" borderId="9" xfId="0" applyFont="1" applyFill="1" applyBorder="1"/>
    <xf numFmtId="0" fontId="4" fillId="5" borderId="8" xfId="0" applyFont="1" applyFill="1" applyBorder="1"/>
    <xf numFmtId="1" fontId="5" fillId="5" borderId="8" xfId="0" applyNumberFormat="1" applyFont="1" applyFill="1" applyBorder="1"/>
    <xf numFmtId="0" fontId="5" fillId="5" borderId="8" xfId="0" applyFont="1" applyFill="1" applyBorder="1"/>
    <xf numFmtId="0" fontId="6" fillId="0" borderId="0" xfId="0" applyFont="1"/>
    <xf numFmtId="1" fontId="2" fillId="0" borderId="0" xfId="0" applyNumberFormat="1" applyFont="1"/>
    <xf numFmtId="0" fontId="2" fillId="4" borderId="22" xfId="0" applyFont="1" applyFill="1" applyBorder="1"/>
    <xf numFmtId="0" fontId="2" fillId="4" borderId="18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Border="1"/>
    <xf numFmtId="0" fontId="4" fillId="0" borderId="4" xfId="0" applyFont="1" applyBorder="1"/>
    <xf numFmtId="1" fontId="2" fillId="3" borderId="0" xfId="0" applyNumberFormat="1" applyFont="1" applyFill="1"/>
    <xf numFmtId="0" fontId="2" fillId="3" borderId="0" xfId="0" applyFont="1" applyFill="1"/>
    <xf numFmtId="164" fontId="2" fillId="2" borderId="0" xfId="0" applyNumberFormat="1" applyFont="1" applyFill="1"/>
    <xf numFmtId="164" fontId="2" fillId="3" borderId="0" xfId="0" applyNumberFormat="1" applyFont="1" applyFill="1"/>
    <xf numFmtId="1" fontId="2" fillId="2" borderId="0" xfId="0" applyNumberFormat="1" applyFont="1" applyFill="1"/>
    <xf numFmtId="0" fontId="2" fillId="0" borderId="7" xfId="0" applyFont="1" applyBorder="1"/>
    <xf numFmtId="1" fontId="2" fillId="0" borderId="7" xfId="0" applyNumberFormat="1" applyFont="1" applyBorder="1"/>
    <xf numFmtId="1" fontId="4" fillId="3" borderId="7" xfId="0" applyNumberFormat="1" applyFont="1" applyFill="1" applyBorder="1"/>
    <xf numFmtId="0" fontId="2" fillId="3" borderId="7" xfId="0" applyFont="1" applyFill="1" applyBorder="1"/>
    <xf numFmtId="0" fontId="4" fillId="0" borderId="0" xfId="0" applyFont="1"/>
    <xf numFmtId="0" fontId="2" fillId="6" borderId="20" xfId="0" applyFont="1" applyFill="1" applyBorder="1"/>
    <xf numFmtId="0" fontId="2" fillId="6" borderId="21" xfId="0" applyFont="1" applyFill="1" applyBorder="1"/>
    <xf numFmtId="164" fontId="2" fillId="6" borderId="0" xfId="0" applyNumberFormat="1" applyFont="1" applyFill="1"/>
    <xf numFmtId="1" fontId="2" fillId="6" borderId="0" xfId="0" applyNumberFormat="1" applyFont="1" applyFill="1"/>
    <xf numFmtId="2" fontId="2" fillId="6" borderId="7" xfId="0" applyNumberFormat="1" applyFont="1" applyFill="1" applyBorder="1"/>
    <xf numFmtId="0" fontId="5" fillId="0" borderId="12" xfId="0" applyFont="1" applyFill="1" applyBorder="1"/>
    <xf numFmtId="0" fontId="5" fillId="0" borderId="9" xfId="0" applyFont="1" applyFill="1" applyBorder="1"/>
    <xf numFmtId="0" fontId="5" fillId="0" borderId="8" xfId="0" applyFont="1" applyFill="1" applyBorder="1"/>
    <xf numFmtId="1" fontId="2" fillId="7" borderId="0" xfId="0" applyNumberFormat="1" applyFont="1" applyFill="1"/>
    <xf numFmtId="0" fontId="2" fillId="7" borderId="22" xfId="0" applyFont="1" applyFill="1" applyBorder="1"/>
    <xf numFmtId="0" fontId="2" fillId="7" borderId="18" xfId="0" applyFont="1" applyFill="1" applyBorder="1"/>
    <xf numFmtId="1" fontId="1" fillId="8" borderId="25" xfId="0" applyNumberFormat="1" applyFont="1" applyFill="1" applyBorder="1"/>
    <xf numFmtId="0" fontId="2" fillId="8" borderId="13" xfId="0" applyFont="1" applyFill="1" applyBorder="1"/>
    <xf numFmtId="1" fontId="2" fillId="8" borderId="13" xfId="0" applyNumberFormat="1" applyFont="1" applyFill="1" applyBorder="1"/>
    <xf numFmtId="0" fontId="2" fillId="8" borderId="17" xfId="0" applyFont="1" applyFill="1" applyBorder="1"/>
    <xf numFmtId="1" fontId="2" fillId="8" borderId="14" xfId="0" applyNumberFormat="1" applyFont="1" applyFill="1" applyBorder="1"/>
    <xf numFmtId="0" fontId="2" fillId="8" borderId="0" xfId="0" applyFont="1" applyFill="1" applyBorder="1"/>
    <xf numFmtId="1" fontId="2" fillId="8" borderId="0" xfId="0" applyNumberFormat="1" applyFont="1" applyFill="1" applyBorder="1"/>
    <xf numFmtId="0" fontId="2" fillId="8" borderId="18" xfId="0" applyFont="1" applyFill="1" applyBorder="1"/>
    <xf numFmtId="0" fontId="2" fillId="8" borderId="14" xfId="0" applyFont="1" applyFill="1" applyBorder="1"/>
    <xf numFmtId="1" fontId="2" fillId="8" borderId="15" xfId="0" applyNumberFormat="1" applyFont="1" applyFill="1" applyBorder="1"/>
    <xf numFmtId="0" fontId="2" fillId="8" borderId="16" xfId="0" applyFont="1" applyFill="1" applyBorder="1"/>
    <xf numFmtId="1" fontId="2" fillId="8" borderId="16" xfId="0" applyNumberFormat="1" applyFont="1" applyFill="1" applyBorder="1"/>
    <xf numFmtId="0" fontId="2" fillId="8" borderId="19" xfId="0" applyFont="1" applyFill="1" applyBorder="1"/>
    <xf numFmtId="0" fontId="5" fillId="5" borderId="11" xfId="0" applyFont="1" applyFill="1" applyBorder="1" applyAlignment="1">
      <alignment horizontal="right"/>
    </xf>
    <xf numFmtId="0" fontId="5" fillId="6" borderId="11" xfId="0" applyFont="1" applyFill="1" applyBorder="1"/>
    <xf numFmtId="1" fontId="2" fillId="0" borderId="26" xfId="0" applyNumberFormat="1" applyFont="1" applyBorder="1"/>
    <xf numFmtId="1" fontId="4" fillId="3" borderId="27" xfId="0" applyNumberFormat="1" applyFont="1" applyFill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285750</xdr:colOff>
      <xdr:row>3</xdr:row>
      <xdr:rowOff>212905</xdr:rowOff>
    </xdr:to>
    <xdr:pic>
      <xdr:nvPicPr>
        <xdr:cNvPr id="2" name="Bildobjekt 1" descr="Greppas logoty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1628775" cy="86060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266319</xdr:colOff>
      <xdr:row>3</xdr:row>
      <xdr:rowOff>149733</xdr:rowOff>
    </xdr:to>
    <xdr:pic>
      <xdr:nvPicPr>
        <xdr:cNvPr id="3" name="Bildobjekt 2" descr="EU-logg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0"/>
          <a:ext cx="847344" cy="826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1"/>
  <sheetViews>
    <sheetView tabSelected="1" zoomScaleNormal="100" workbookViewId="0">
      <selection activeCell="I6" sqref="I6"/>
    </sheetView>
  </sheetViews>
  <sheetFormatPr defaultColWidth="9.1796875" defaultRowHeight="12.5" x14ac:dyDescent="0.25"/>
  <cols>
    <col min="1" max="1" width="20.81640625" style="2" customWidth="1"/>
    <col min="2" max="2" width="12.7265625" style="2" customWidth="1"/>
    <col min="3" max="3" width="9.453125" style="2" bestFit="1" customWidth="1"/>
    <col min="4" max="5" width="7" style="2" customWidth="1"/>
    <col min="6" max="6" width="15.81640625" style="2" bestFit="1" customWidth="1"/>
    <col min="7" max="7" width="19.54296875" style="2" bestFit="1" customWidth="1"/>
    <col min="8" max="8" width="7" style="2" customWidth="1"/>
    <col min="9" max="9" width="12" style="2" bestFit="1" customWidth="1"/>
    <col min="10" max="10" width="8.7265625" style="2" customWidth="1"/>
    <col min="11" max="11" width="19.54296875" style="16" bestFit="1" customWidth="1"/>
    <col min="12" max="12" width="10.7265625" style="2" bestFit="1" customWidth="1"/>
    <col min="13" max="14" width="9.1796875" style="2"/>
    <col min="15" max="15" width="8.7265625" style="2" customWidth="1"/>
    <col min="16" max="16" width="11.54296875" style="2" customWidth="1"/>
    <col min="17" max="16384" width="9.1796875" style="2"/>
  </cols>
  <sheetData>
    <row r="2" spans="1:14" ht="20" x14ac:dyDescent="0.4">
      <c r="B2" s="15"/>
      <c r="C2" s="15" t="s">
        <v>41</v>
      </c>
    </row>
    <row r="3" spans="1:14" ht="20" x14ac:dyDescent="0.4">
      <c r="B3" s="15"/>
    </row>
    <row r="4" spans="1:14" ht="19.5" customHeight="1" x14ac:dyDescent="0.25"/>
    <row r="5" spans="1:14" ht="13" x14ac:dyDescent="0.3">
      <c r="A5" s="46" t="s">
        <v>35</v>
      </c>
      <c r="B5" s="47"/>
      <c r="C5" s="47"/>
      <c r="D5" s="47"/>
      <c r="E5" s="48"/>
      <c r="F5" s="47"/>
      <c r="G5" s="47"/>
      <c r="H5" s="49"/>
      <c r="J5" s="35" t="s">
        <v>26</v>
      </c>
      <c r="K5" s="36"/>
    </row>
    <row r="6" spans="1:14" x14ac:dyDescent="0.25">
      <c r="A6" s="50" t="s">
        <v>39</v>
      </c>
      <c r="B6" s="51"/>
      <c r="C6" s="51"/>
      <c r="D6" s="51"/>
      <c r="E6" s="52"/>
      <c r="F6" s="51"/>
      <c r="G6" s="51"/>
      <c r="H6" s="53"/>
      <c r="J6" s="44" t="s">
        <v>44</v>
      </c>
      <c r="K6" s="45"/>
    </row>
    <row r="7" spans="1:14" x14ac:dyDescent="0.25">
      <c r="A7" s="54" t="s">
        <v>40</v>
      </c>
      <c r="B7" s="51"/>
      <c r="C7" s="51"/>
      <c r="D7" s="51"/>
      <c r="E7" s="52"/>
      <c r="F7" s="51"/>
      <c r="G7" s="51"/>
      <c r="H7" s="53"/>
      <c r="J7" s="17" t="s">
        <v>27</v>
      </c>
      <c r="K7" s="18"/>
    </row>
    <row r="8" spans="1:14" x14ac:dyDescent="0.25">
      <c r="A8" s="50" t="s">
        <v>36</v>
      </c>
      <c r="B8" s="51"/>
      <c r="C8" s="51"/>
      <c r="D8" s="51"/>
      <c r="E8" s="52"/>
      <c r="F8" s="51"/>
      <c r="G8" s="51"/>
      <c r="H8" s="53"/>
      <c r="J8" s="19" t="s">
        <v>45</v>
      </c>
      <c r="K8" s="20"/>
    </row>
    <row r="9" spans="1:14" x14ac:dyDescent="0.25">
      <c r="A9" s="50" t="s">
        <v>37</v>
      </c>
      <c r="B9" s="51"/>
      <c r="C9" s="51"/>
      <c r="D9" s="51"/>
      <c r="E9" s="52"/>
      <c r="F9" s="51"/>
      <c r="G9" s="51"/>
      <c r="H9" s="53"/>
    </row>
    <row r="10" spans="1:14" ht="13" x14ac:dyDescent="0.3">
      <c r="A10" s="50" t="s">
        <v>38</v>
      </c>
      <c r="B10" s="51"/>
      <c r="C10" s="51"/>
      <c r="D10" s="51"/>
      <c r="E10" s="52"/>
      <c r="F10" s="51"/>
      <c r="G10" s="51"/>
      <c r="H10" s="53"/>
      <c r="J10" s="7" t="s">
        <v>42</v>
      </c>
    </row>
    <row r="11" spans="1:14" ht="13" x14ac:dyDescent="0.3">
      <c r="A11" s="55" t="s">
        <v>43</v>
      </c>
      <c r="B11" s="56"/>
      <c r="C11" s="56"/>
      <c r="D11" s="56"/>
      <c r="E11" s="57"/>
      <c r="F11" s="56"/>
      <c r="G11" s="56"/>
      <c r="H11" s="58"/>
      <c r="J11" s="7" t="s">
        <v>34</v>
      </c>
    </row>
    <row r="13" spans="1:14" ht="13" thickBot="1" x14ac:dyDescent="0.3">
      <c r="N13" s="21"/>
    </row>
    <row r="14" spans="1:14" ht="16" thickBot="1" x14ac:dyDescent="0.4">
      <c r="A14" s="8" t="s">
        <v>33</v>
      </c>
      <c r="B14" s="59" t="s">
        <v>46</v>
      </c>
      <c r="C14" s="60"/>
      <c r="D14" s="40"/>
      <c r="N14" s="21"/>
    </row>
    <row r="15" spans="1:14" ht="15.5" x14ac:dyDescent="0.35">
      <c r="A15" s="9" t="s">
        <v>31</v>
      </c>
      <c r="B15" s="10">
        <f>K34+K47+K60+K73</f>
        <v>0</v>
      </c>
      <c r="C15" s="11" t="s">
        <v>32</v>
      </c>
      <c r="D15" s="41"/>
      <c r="N15" s="21"/>
    </row>
    <row r="16" spans="1:14" ht="15.5" x14ac:dyDescent="0.35">
      <c r="A16" s="12" t="s">
        <v>20</v>
      </c>
      <c r="B16" s="13">
        <f>K88</f>
        <v>0</v>
      </c>
      <c r="C16" s="14" t="s">
        <v>32</v>
      </c>
      <c r="D16" s="42"/>
      <c r="N16" s="21"/>
    </row>
    <row r="17" spans="1:14" ht="15.5" x14ac:dyDescent="0.35">
      <c r="A17" s="12" t="s">
        <v>18</v>
      </c>
      <c r="B17" s="13">
        <f>K101</f>
        <v>0</v>
      </c>
      <c r="C17" s="14" t="s">
        <v>32</v>
      </c>
      <c r="D17" s="42"/>
      <c r="N17" s="21"/>
    </row>
    <row r="18" spans="1:14" x14ac:dyDescent="0.25">
      <c r="N18" s="21"/>
    </row>
    <row r="19" spans="1:14" ht="13" x14ac:dyDescent="0.3">
      <c r="F19" s="1"/>
      <c r="G19" s="22"/>
    </row>
    <row r="20" spans="1:14" ht="20" x14ac:dyDescent="0.4">
      <c r="A20" s="15" t="s">
        <v>22</v>
      </c>
    </row>
    <row r="21" spans="1:14" ht="20" x14ac:dyDescent="0.4">
      <c r="B21" s="15"/>
      <c r="L21" s="23"/>
    </row>
    <row r="22" spans="1:14" s="1" customFormat="1" ht="20" x14ac:dyDescent="0.4">
      <c r="A22" s="15"/>
      <c r="B22" s="15"/>
      <c r="C22" s="66" t="s">
        <v>0</v>
      </c>
      <c r="D22" s="67" t="s">
        <v>1</v>
      </c>
      <c r="E22" s="67"/>
      <c r="F22" s="67"/>
      <c r="G22" s="68" t="s">
        <v>24</v>
      </c>
      <c r="H22" s="67"/>
      <c r="I22" s="69"/>
      <c r="K22" s="4"/>
    </row>
    <row r="23" spans="1:14" s="5" customFormat="1" ht="13" x14ac:dyDescent="0.3">
      <c r="C23" s="63" t="s">
        <v>2</v>
      </c>
      <c r="D23" s="64"/>
      <c r="E23" s="64" t="s">
        <v>23</v>
      </c>
      <c r="F23" s="64"/>
      <c r="G23" s="65" t="s">
        <v>30</v>
      </c>
      <c r="H23" s="64"/>
      <c r="I23" s="64"/>
      <c r="K23" s="6"/>
    </row>
    <row r="24" spans="1:14" s="3" customFormat="1" ht="15.5" x14ac:dyDescent="0.35">
      <c r="A24" s="24" t="s">
        <v>25</v>
      </c>
      <c r="C24" s="63" t="s">
        <v>3</v>
      </c>
      <c r="D24" s="64" t="s">
        <v>4</v>
      </c>
      <c r="E24" s="64" t="s">
        <v>5</v>
      </c>
      <c r="F24" s="64" t="s">
        <v>7</v>
      </c>
      <c r="G24" s="65" t="s">
        <v>19</v>
      </c>
      <c r="H24" s="64" t="s">
        <v>6</v>
      </c>
      <c r="I24" s="64" t="s">
        <v>8</v>
      </c>
      <c r="J24" s="64" t="s">
        <v>9</v>
      </c>
      <c r="K24" s="72" t="s">
        <v>10</v>
      </c>
      <c r="L24" s="5" t="s">
        <v>11</v>
      </c>
      <c r="M24" s="5"/>
    </row>
    <row r="25" spans="1:14" x14ac:dyDescent="0.25">
      <c r="B25" s="2" t="s">
        <v>12</v>
      </c>
      <c r="C25" s="37"/>
      <c r="D25" s="38"/>
      <c r="E25" s="37"/>
      <c r="F25" s="25">
        <f>C25*D25*E25</f>
        <v>0</v>
      </c>
      <c r="G25" s="43">
        <v>220</v>
      </c>
      <c r="H25" s="38">
        <v>30</v>
      </c>
      <c r="I25" s="25">
        <f t="shared" ref="I25:I30" si="0">F25*G25</f>
        <v>0</v>
      </c>
      <c r="J25" s="16"/>
      <c r="K25" s="61"/>
      <c r="L25" s="26">
        <f t="shared" ref="L25:L33" si="1">I25/(H25/100)</f>
        <v>0</v>
      </c>
    </row>
    <row r="26" spans="1:14" x14ac:dyDescent="0.25">
      <c r="B26" s="2" t="s">
        <v>13</v>
      </c>
      <c r="C26" s="37"/>
      <c r="D26" s="38"/>
      <c r="E26" s="37"/>
      <c r="F26" s="25">
        <f>C26*D26*E26</f>
        <v>0</v>
      </c>
      <c r="G26" s="43">
        <v>220</v>
      </c>
      <c r="H26" s="38">
        <v>30</v>
      </c>
      <c r="I26" s="25">
        <f t="shared" si="0"/>
        <v>0</v>
      </c>
      <c r="J26" s="16"/>
      <c r="K26" s="61"/>
      <c r="L26" s="26">
        <f t="shared" si="1"/>
        <v>0</v>
      </c>
    </row>
    <row r="27" spans="1:14" x14ac:dyDescent="0.25">
      <c r="B27" s="2" t="s">
        <v>21</v>
      </c>
      <c r="C27" s="37"/>
      <c r="D27" s="38"/>
      <c r="E27" s="37"/>
      <c r="F27" s="25">
        <f>C27*D27*E27</f>
        <v>0</v>
      </c>
      <c r="G27" s="43">
        <v>220</v>
      </c>
      <c r="H27" s="38">
        <v>30</v>
      </c>
      <c r="I27" s="25">
        <f t="shared" si="0"/>
        <v>0</v>
      </c>
      <c r="J27" s="16"/>
      <c r="K27" s="61"/>
      <c r="L27" s="26">
        <f t="shared" si="1"/>
        <v>0</v>
      </c>
    </row>
    <row r="28" spans="1:14" x14ac:dyDescent="0.25">
      <c r="B28" s="2" t="s">
        <v>14</v>
      </c>
      <c r="C28" s="37"/>
      <c r="D28" s="38"/>
      <c r="E28" s="37"/>
      <c r="F28" s="25">
        <f>C28*D28*E28</f>
        <v>0</v>
      </c>
      <c r="G28" s="43">
        <v>220</v>
      </c>
      <c r="H28" s="38">
        <v>25</v>
      </c>
      <c r="I28" s="25">
        <f t="shared" si="0"/>
        <v>0</v>
      </c>
      <c r="J28" s="16"/>
      <c r="K28" s="61"/>
      <c r="L28" s="26">
        <f t="shared" si="1"/>
        <v>0</v>
      </c>
    </row>
    <row r="29" spans="1:14" x14ac:dyDescent="0.25">
      <c r="B29" s="2" t="s">
        <v>15</v>
      </c>
      <c r="C29" s="37"/>
      <c r="D29" s="27"/>
      <c r="E29" s="37"/>
      <c r="F29" s="25">
        <f>(C29/2)*(C29/2)*3.14*E29</f>
        <v>0</v>
      </c>
      <c r="G29" s="43">
        <v>240</v>
      </c>
      <c r="H29" s="38">
        <v>40</v>
      </c>
      <c r="I29" s="25">
        <f t="shared" si="0"/>
        <v>0</v>
      </c>
      <c r="J29" s="16"/>
      <c r="K29" s="61"/>
      <c r="L29" s="26">
        <f t="shared" si="1"/>
        <v>0</v>
      </c>
    </row>
    <row r="30" spans="1:14" x14ac:dyDescent="0.25">
      <c r="B30" s="2" t="s">
        <v>16</v>
      </c>
      <c r="C30" s="28">
        <f>E30*0.3</f>
        <v>0</v>
      </c>
      <c r="D30" s="37"/>
      <c r="E30" s="37"/>
      <c r="F30" s="25">
        <f>(C30/2)*(C30/2)*3.14*D30</f>
        <v>0</v>
      </c>
      <c r="G30" s="43">
        <v>220</v>
      </c>
      <c r="H30" s="38">
        <v>30</v>
      </c>
      <c r="I30" s="25">
        <f t="shared" si="0"/>
        <v>0</v>
      </c>
      <c r="J30" s="16"/>
      <c r="K30" s="61"/>
      <c r="L30" s="26">
        <f t="shared" si="1"/>
        <v>0</v>
      </c>
    </row>
    <row r="31" spans="1:14" x14ac:dyDescent="0.25">
      <c r="B31" s="2" t="s">
        <v>17</v>
      </c>
      <c r="C31" s="37"/>
      <c r="D31" s="37"/>
      <c r="E31" s="27"/>
      <c r="F31" s="29"/>
      <c r="G31" s="25">
        <f>D31*H31/100</f>
        <v>0</v>
      </c>
      <c r="H31" s="38">
        <v>40</v>
      </c>
      <c r="I31" s="25">
        <f>G31*C31</f>
        <v>0</v>
      </c>
      <c r="J31" s="16"/>
      <c r="K31" s="61"/>
      <c r="L31" s="26">
        <f t="shared" si="1"/>
        <v>0</v>
      </c>
    </row>
    <row r="32" spans="1:14" x14ac:dyDescent="0.25">
      <c r="B32" s="2" t="s">
        <v>29</v>
      </c>
      <c r="C32" s="38"/>
      <c r="D32" s="29"/>
      <c r="E32" s="27"/>
      <c r="F32" s="29"/>
      <c r="G32" s="43">
        <v>77</v>
      </c>
      <c r="H32" s="38">
        <v>40</v>
      </c>
      <c r="I32" s="25">
        <f>G32*C32</f>
        <v>0</v>
      </c>
      <c r="J32" s="16"/>
      <c r="K32" s="61"/>
      <c r="L32" s="26">
        <f t="shared" si="1"/>
        <v>0</v>
      </c>
    </row>
    <row r="33" spans="1:12" ht="13" thickBot="1" x14ac:dyDescent="0.3">
      <c r="B33" s="2" t="s">
        <v>28</v>
      </c>
      <c r="C33" s="38"/>
      <c r="D33" s="38"/>
      <c r="E33" s="29"/>
      <c r="F33" s="29"/>
      <c r="G33" s="25">
        <f>D33*H33/100</f>
        <v>0</v>
      </c>
      <c r="H33" s="38">
        <v>40</v>
      </c>
      <c r="I33" s="25">
        <f>G33*C33</f>
        <v>0</v>
      </c>
      <c r="J33" s="16"/>
      <c r="K33" s="61"/>
      <c r="L33" s="26">
        <f t="shared" si="1"/>
        <v>0</v>
      </c>
    </row>
    <row r="34" spans="1:12" s="30" customFormat="1" ht="15.5" x14ac:dyDescent="0.35">
      <c r="C34" s="31"/>
      <c r="D34" s="31"/>
      <c r="E34" s="31"/>
      <c r="F34" s="31"/>
      <c r="G34" s="31"/>
      <c r="H34" s="31"/>
      <c r="I34" s="32">
        <f>SUM(I25:I33)</f>
        <v>0</v>
      </c>
      <c r="J34" s="39">
        <v>1</v>
      </c>
      <c r="K34" s="62">
        <f>I34/J34</f>
        <v>0</v>
      </c>
      <c r="L34" s="33">
        <f>SUM(L25:L33)</f>
        <v>0</v>
      </c>
    </row>
    <row r="35" spans="1:12" s="1" customFormat="1" ht="20" x14ac:dyDescent="0.4">
      <c r="A35" s="15"/>
      <c r="B35" s="15"/>
      <c r="C35" s="66" t="s">
        <v>0</v>
      </c>
      <c r="D35" s="67" t="s">
        <v>1</v>
      </c>
      <c r="E35" s="67"/>
      <c r="F35" s="67"/>
      <c r="G35" s="68" t="s">
        <v>24</v>
      </c>
      <c r="H35" s="67"/>
      <c r="I35" s="69"/>
      <c r="J35" s="69"/>
      <c r="K35" s="70"/>
    </row>
    <row r="36" spans="1:12" s="5" customFormat="1" ht="13" x14ac:dyDescent="0.3">
      <c r="C36" s="63" t="s">
        <v>2</v>
      </c>
      <c r="D36" s="64"/>
      <c r="E36" s="64" t="s">
        <v>23</v>
      </c>
      <c r="F36" s="64"/>
      <c r="G36" s="65" t="s">
        <v>30</v>
      </c>
      <c r="H36" s="64"/>
      <c r="I36" s="64"/>
      <c r="J36" s="64"/>
      <c r="K36" s="71"/>
    </row>
    <row r="37" spans="1:12" s="3" customFormat="1" ht="15.5" x14ac:dyDescent="0.35">
      <c r="A37" s="24" t="s">
        <v>25</v>
      </c>
      <c r="C37" s="63" t="s">
        <v>3</v>
      </c>
      <c r="D37" s="64" t="s">
        <v>4</v>
      </c>
      <c r="E37" s="64" t="s">
        <v>5</v>
      </c>
      <c r="F37" s="64" t="s">
        <v>7</v>
      </c>
      <c r="G37" s="65" t="s">
        <v>19</v>
      </c>
      <c r="H37" s="64" t="s">
        <v>6</v>
      </c>
      <c r="I37" s="64" t="s">
        <v>8</v>
      </c>
      <c r="J37" s="64" t="s">
        <v>9</v>
      </c>
      <c r="K37" s="72" t="s">
        <v>10</v>
      </c>
      <c r="L37" s="5" t="s">
        <v>11</v>
      </c>
    </row>
    <row r="38" spans="1:12" x14ac:dyDescent="0.25">
      <c r="B38" s="2" t="s">
        <v>12</v>
      </c>
      <c r="C38" s="37"/>
      <c r="D38" s="38"/>
      <c r="E38" s="37"/>
      <c r="F38" s="25">
        <f>C38*D38*E38</f>
        <v>0</v>
      </c>
      <c r="G38" s="43">
        <v>220</v>
      </c>
      <c r="H38" s="38">
        <v>30</v>
      </c>
      <c r="I38" s="25">
        <f t="shared" ref="I38:I43" si="2">F38*G38</f>
        <v>0</v>
      </c>
      <c r="J38" s="16"/>
      <c r="K38" s="61"/>
      <c r="L38" s="26">
        <f t="shared" ref="L38:L46" si="3">I38/(H38/100)</f>
        <v>0</v>
      </c>
    </row>
    <row r="39" spans="1:12" x14ac:dyDescent="0.25">
      <c r="B39" s="2" t="s">
        <v>13</v>
      </c>
      <c r="C39" s="37"/>
      <c r="D39" s="38"/>
      <c r="E39" s="37"/>
      <c r="F39" s="25">
        <f>C39*D39*E39</f>
        <v>0</v>
      </c>
      <c r="G39" s="43">
        <v>220</v>
      </c>
      <c r="H39" s="38">
        <v>30</v>
      </c>
      <c r="I39" s="25">
        <f t="shared" si="2"/>
        <v>0</v>
      </c>
      <c r="J39" s="16"/>
      <c r="K39" s="61"/>
      <c r="L39" s="26">
        <f t="shared" si="3"/>
        <v>0</v>
      </c>
    </row>
    <row r="40" spans="1:12" x14ac:dyDescent="0.25">
      <c r="B40" s="2" t="s">
        <v>21</v>
      </c>
      <c r="C40" s="37"/>
      <c r="D40" s="38"/>
      <c r="E40" s="37"/>
      <c r="F40" s="25">
        <f>C40*D40*E40</f>
        <v>0</v>
      </c>
      <c r="G40" s="43">
        <v>220</v>
      </c>
      <c r="H40" s="38">
        <v>30</v>
      </c>
      <c r="I40" s="25">
        <f t="shared" si="2"/>
        <v>0</v>
      </c>
      <c r="J40" s="16"/>
      <c r="K40" s="61"/>
      <c r="L40" s="26">
        <f t="shared" si="3"/>
        <v>0</v>
      </c>
    </row>
    <row r="41" spans="1:12" x14ac:dyDescent="0.25">
      <c r="B41" s="2" t="s">
        <v>14</v>
      </c>
      <c r="C41" s="37"/>
      <c r="D41" s="38"/>
      <c r="E41" s="37"/>
      <c r="F41" s="25">
        <f>C41*D41*E41</f>
        <v>0</v>
      </c>
      <c r="G41" s="43">
        <v>220</v>
      </c>
      <c r="H41" s="38">
        <v>25</v>
      </c>
      <c r="I41" s="25">
        <f t="shared" si="2"/>
        <v>0</v>
      </c>
      <c r="J41" s="16"/>
      <c r="K41" s="61"/>
      <c r="L41" s="26">
        <f t="shared" si="3"/>
        <v>0</v>
      </c>
    </row>
    <row r="42" spans="1:12" x14ac:dyDescent="0.25">
      <c r="B42" s="2" t="s">
        <v>15</v>
      </c>
      <c r="C42" s="37"/>
      <c r="D42" s="27"/>
      <c r="E42" s="37"/>
      <c r="F42" s="25">
        <f>(C42/2)*(C42/2)*3.14*E42</f>
        <v>0</v>
      </c>
      <c r="G42" s="43">
        <v>240</v>
      </c>
      <c r="H42" s="38">
        <v>40</v>
      </c>
      <c r="I42" s="25">
        <f t="shared" si="2"/>
        <v>0</v>
      </c>
      <c r="J42" s="16"/>
      <c r="K42" s="61"/>
      <c r="L42" s="26">
        <f t="shared" si="3"/>
        <v>0</v>
      </c>
    </row>
    <row r="43" spans="1:12" x14ac:dyDescent="0.25">
      <c r="B43" s="2" t="s">
        <v>16</v>
      </c>
      <c r="C43" s="28">
        <f>E43*0.3</f>
        <v>0</v>
      </c>
      <c r="D43" s="37"/>
      <c r="E43" s="37"/>
      <c r="F43" s="25">
        <f>(C43/2)*(C43/2)*3.14*D43</f>
        <v>0</v>
      </c>
      <c r="G43" s="43">
        <v>220</v>
      </c>
      <c r="H43" s="38">
        <v>30</v>
      </c>
      <c r="I43" s="25">
        <f t="shared" si="2"/>
        <v>0</v>
      </c>
      <c r="J43" s="16"/>
      <c r="K43" s="61"/>
      <c r="L43" s="26">
        <f t="shared" si="3"/>
        <v>0</v>
      </c>
    </row>
    <row r="44" spans="1:12" x14ac:dyDescent="0.25">
      <c r="B44" s="2" t="s">
        <v>17</v>
      </c>
      <c r="C44" s="37"/>
      <c r="D44" s="37"/>
      <c r="E44" s="27"/>
      <c r="F44" s="29"/>
      <c r="G44" s="25">
        <f>D44*H44/100</f>
        <v>0</v>
      </c>
      <c r="H44" s="38">
        <v>40</v>
      </c>
      <c r="I44" s="25">
        <f>G44*C44</f>
        <v>0</v>
      </c>
      <c r="J44" s="16"/>
      <c r="K44" s="61"/>
      <c r="L44" s="26">
        <f t="shared" si="3"/>
        <v>0</v>
      </c>
    </row>
    <row r="45" spans="1:12" x14ac:dyDescent="0.25">
      <c r="B45" s="2" t="s">
        <v>29</v>
      </c>
      <c r="C45" s="38"/>
      <c r="D45" s="29"/>
      <c r="E45" s="27"/>
      <c r="F45" s="29"/>
      <c r="G45" s="43">
        <v>77</v>
      </c>
      <c r="H45" s="38">
        <v>40</v>
      </c>
      <c r="I45" s="25">
        <f>G45*C45</f>
        <v>0</v>
      </c>
      <c r="J45" s="16"/>
      <c r="K45" s="61"/>
      <c r="L45" s="26">
        <f t="shared" si="3"/>
        <v>0</v>
      </c>
    </row>
    <row r="46" spans="1:12" ht="13" thickBot="1" x14ac:dyDescent="0.3">
      <c r="B46" s="2" t="s">
        <v>28</v>
      </c>
      <c r="C46" s="38"/>
      <c r="D46" s="38"/>
      <c r="E46" s="29"/>
      <c r="F46" s="29"/>
      <c r="G46" s="25">
        <f>D46*H46/100</f>
        <v>0</v>
      </c>
      <c r="H46" s="38">
        <v>40</v>
      </c>
      <c r="I46" s="25">
        <f>G46*C46</f>
        <v>0</v>
      </c>
      <c r="J46" s="16"/>
      <c r="K46" s="61"/>
      <c r="L46" s="26">
        <f t="shared" si="3"/>
        <v>0</v>
      </c>
    </row>
    <row r="47" spans="1:12" s="30" customFormat="1" ht="15.5" x14ac:dyDescent="0.35">
      <c r="C47" s="31"/>
      <c r="D47" s="31"/>
      <c r="E47" s="31"/>
      <c r="F47" s="31"/>
      <c r="G47" s="31"/>
      <c r="H47" s="31"/>
      <c r="I47" s="32">
        <f>SUM(I38:I46)</f>
        <v>0</v>
      </c>
      <c r="J47" s="39">
        <v>1</v>
      </c>
      <c r="K47" s="62">
        <f>I47/J47</f>
        <v>0</v>
      </c>
      <c r="L47" s="33">
        <f>SUM(L38:L46)</f>
        <v>0</v>
      </c>
    </row>
    <row r="48" spans="1:12" s="1" customFormat="1" ht="20" x14ac:dyDescent="0.4">
      <c r="A48" s="15"/>
      <c r="B48" s="15"/>
      <c r="C48" s="66" t="s">
        <v>0</v>
      </c>
      <c r="D48" s="67" t="s">
        <v>1</v>
      </c>
      <c r="E48" s="67"/>
      <c r="F48" s="67"/>
      <c r="G48" s="68" t="s">
        <v>24</v>
      </c>
      <c r="H48" s="67"/>
      <c r="I48" s="69"/>
      <c r="J48" s="69"/>
      <c r="K48" s="70"/>
    </row>
    <row r="49" spans="1:13" s="5" customFormat="1" ht="13" x14ac:dyDescent="0.3">
      <c r="C49" s="63" t="s">
        <v>2</v>
      </c>
      <c r="D49" s="64"/>
      <c r="E49" s="64" t="s">
        <v>23</v>
      </c>
      <c r="F49" s="64"/>
      <c r="G49" s="65" t="s">
        <v>30</v>
      </c>
      <c r="H49" s="64"/>
      <c r="I49" s="64"/>
      <c r="J49" s="64"/>
      <c r="K49" s="71"/>
    </row>
    <row r="50" spans="1:13" s="3" customFormat="1" ht="15.5" x14ac:dyDescent="0.35">
      <c r="A50" s="24" t="s">
        <v>25</v>
      </c>
      <c r="C50" s="63" t="s">
        <v>3</v>
      </c>
      <c r="D50" s="64" t="s">
        <v>4</v>
      </c>
      <c r="E50" s="64" t="s">
        <v>5</v>
      </c>
      <c r="F50" s="64" t="s">
        <v>7</v>
      </c>
      <c r="G50" s="65" t="s">
        <v>19</v>
      </c>
      <c r="H50" s="64" t="s">
        <v>6</v>
      </c>
      <c r="I50" s="64" t="s">
        <v>8</v>
      </c>
      <c r="J50" s="64" t="s">
        <v>9</v>
      </c>
      <c r="K50" s="72" t="s">
        <v>10</v>
      </c>
      <c r="L50" s="5" t="s">
        <v>11</v>
      </c>
      <c r="M50" s="5"/>
    </row>
    <row r="51" spans="1:13" x14ac:dyDescent="0.25">
      <c r="B51" s="2" t="s">
        <v>12</v>
      </c>
      <c r="C51" s="37"/>
      <c r="D51" s="38"/>
      <c r="E51" s="37"/>
      <c r="F51" s="25">
        <f>C51*D51*E51</f>
        <v>0</v>
      </c>
      <c r="G51" s="43">
        <v>220</v>
      </c>
      <c r="H51" s="38">
        <v>30</v>
      </c>
      <c r="I51" s="25">
        <f t="shared" ref="I51:I56" si="4">F51*G51</f>
        <v>0</v>
      </c>
      <c r="J51" s="16"/>
      <c r="K51" s="61"/>
      <c r="L51" s="26">
        <f t="shared" ref="L51:L59" si="5">I51/(H51/100)</f>
        <v>0</v>
      </c>
    </row>
    <row r="52" spans="1:13" x14ac:dyDescent="0.25">
      <c r="B52" s="2" t="s">
        <v>13</v>
      </c>
      <c r="C52" s="37"/>
      <c r="D52" s="38"/>
      <c r="E52" s="37"/>
      <c r="F52" s="25">
        <f>C52*D52*E52</f>
        <v>0</v>
      </c>
      <c r="G52" s="43">
        <v>220</v>
      </c>
      <c r="H52" s="38">
        <v>30</v>
      </c>
      <c r="I52" s="25">
        <f t="shared" si="4"/>
        <v>0</v>
      </c>
      <c r="J52" s="16"/>
      <c r="K52" s="61"/>
      <c r="L52" s="26">
        <f t="shared" si="5"/>
        <v>0</v>
      </c>
    </row>
    <row r="53" spans="1:13" x14ac:dyDescent="0.25">
      <c r="B53" s="2" t="s">
        <v>21</v>
      </c>
      <c r="C53" s="37"/>
      <c r="D53" s="38"/>
      <c r="E53" s="37"/>
      <c r="F53" s="25">
        <f>C53*D53*E53</f>
        <v>0</v>
      </c>
      <c r="G53" s="43">
        <v>220</v>
      </c>
      <c r="H53" s="38">
        <v>30</v>
      </c>
      <c r="I53" s="25">
        <f t="shared" si="4"/>
        <v>0</v>
      </c>
      <c r="J53" s="16"/>
      <c r="K53" s="61"/>
      <c r="L53" s="26">
        <f t="shared" si="5"/>
        <v>0</v>
      </c>
    </row>
    <row r="54" spans="1:13" x14ac:dyDescent="0.25">
      <c r="B54" s="2" t="s">
        <v>14</v>
      </c>
      <c r="C54" s="37"/>
      <c r="D54" s="38"/>
      <c r="E54" s="37"/>
      <c r="F54" s="25">
        <f>C54*D54*E54</f>
        <v>0</v>
      </c>
      <c r="G54" s="43">
        <v>220</v>
      </c>
      <c r="H54" s="38">
        <v>25</v>
      </c>
      <c r="I54" s="25">
        <f t="shared" si="4"/>
        <v>0</v>
      </c>
      <c r="J54" s="16"/>
      <c r="K54" s="61"/>
      <c r="L54" s="26">
        <f t="shared" si="5"/>
        <v>0</v>
      </c>
    </row>
    <row r="55" spans="1:13" x14ac:dyDescent="0.25">
      <c r="B55" s="2" t="s">
        <v>15</v>
      </c>
      <c r="C55" s="37"/>
      <c r="D55" s="27"/>
      <c r="E55" s="37"/>
      <c r="F55" s="25">
        <f>(C55/2)*(C55/2)*3.14*E55</f>
        <v>0</v>
      </c>
      <c r="G55" s="43">
        <v>240</v>
      </c>
      <c r="H55" s="38">
        <v>40</v>
      </c>
      <c r="I55" s="25">
        <f t="shared" si="4"/>
        <v>0</v>
      </c>
      <c r="J55" s="16"/>
      <c r="K55" s="61"/>
      <c r="L55" s="26">
        <f t="shared" si="5"/>
        <v>0</v>
      </c>
    </row>
    <row r="56" spans="1:13" x14ac:dyDescent="0.25">
      <c r="B56" s="2" t="s">
        <v>16</v>
      </c>
      <c r="C56" s="28">
        <f>E56*0.3</f>
        <v>0</v>
      </c>
      <c r="D56" s="37"/>
      <c r="E56" s="37"/>
      <c r="F56" s="25">
        <f>(C56/2)*(C56/2)*3.14*D56</f>
        <v>0</v>
      </c>
      <c r="G56" s="43">
        <v>220</v>
      </c>
      <c r="H56" s="38">
        <v>30</v>
      </c>
      <c r="I56" s="25">
        <f t="shared" si="4"/>
        <v>0</v>
      </c>
      <c r="J56" s="16"/>
      <c r="K56" s="61"/>
      <c r="L56" s="26">
        <f t="shared" si="5"/>
        <v>0</v>
      </c>
    </row>
    <row r="57" spans="1:13" x14ac:dyDescent="0.25">
      <c r="B57" s="2" t="s">
        <v>17</v>
      </c>
      <c r="C57" s="37"/>
      <c r="D57" s="37"/>
      <c r="E57" s="27"/>
      <c r="F57" s="29"/>
      <c r="G57" s="25">
        <f>D57*H57/100</f>
        <v>0</v>
      </c>
      <c r="H57" s="38">
        <v>40</v>
      </c>
      <c r="I57" s="25">
        <f>G57*C57</f>
        <v>0</v>
      </c>
      <c r="J57" s="16"/>
      <c r="K57" s="61"/>
      <c r="L57" s="26">
        <f t="shared" si="5"/>
        <v>0</v>
      </c>
    </row>
    <row r="58" spans="1:13" x14ac:dyDescent="0.25">
      <c r="B58" s="2" t="s">
        <v>29</v>
      </c>
      <c r="C58" s="38"/>
      <c r="D58" s="29"/>
      <c r="E58" s="27"/>
      <c r="F58" s="29"/>
      <c r="G58" s="43">
        <v>77</v>
      </c>
      <c r="H58" s="38">
        <v>40</v>
      </c>
      <c r="I58" s="25">
        <f>G58*C58</f>
        <v>0</v>
      </c>
      <c r="J58" s="16"/>
      <c r="K58" s="61"/>
      <c r="L58" s="26">
        <f t="shared" si="5"/>
        <v>0</v>
      </c>
    </row>
    <row r="59" spans="1:13" ht="13" thickBot="1" x14ac:dyDescent="0.3">
      <c r="B59" s="2" t="s">
        <v>28</v>
      </c>
      <c r="C59" s="38"/>
      <c r="D59" s="38"/>
      <c r="E59" s="29"/>
      <c r="F59" s="29"/>
      <c r="G59" s="25">
        <f>D59*H59/100</f>
        <v>0</v>
      </c>
      <c r="H59" s="38">
        <v>40</v>
      </c>
      <c r="I59" s="25">
        <f>G59*C59</f>
        <v>0</v>
      </c>
      <c r="J59" s="16"/>
      <c r="K59" s="61"/>
      <c r="L59" s="26">
        <f t="shared" si="5"/>
        <v>0</v>
      </c>
    </row>
    <row r="60" spans="1:13" s="30" customFormat="1" ht="15.5" x14ac:dyDescent="0.35">
      <c r="C60" s="31"/>
      <c r="D60" s="31"/>
      <c r="E60" s="31"/>
      <c r="F60" s="31"/>
      <c r="G60" s="31"/>
      <c r="H60" s="31"/>
      <c r="I60" s="32">
        <f>SUM(I51:I59)</f>
        <v>0</v>
      </c>
      <c r="J60" s="39">
        <v>1</v>
      </c>
      <c r="K60" s="62">
        <f>I60/J60</f>
        <v>0</v>
      </c>
      <c r="L60" s="33">
        <f>SUM(L51:L59)</f>
        <v>0</v>
      </c>
    </row>
    <row r="61" spans="1:13" s="1" customFormat="1" ht="20" x14ac:dyDescent="0.4">
      <c r="A61" s="15"/>
      <c r="B61" s="15"/>
      <c r="C61" s="66" t="s">
        <v>0</v>
      </c>
      <c r="D61" s="67" t="s">
        <v>1</v>
      </c>
      <c r="E61" s="67"/>
      <c r="F61" s="67"/>
      <c r="G61" s="68" t="s">
        <v>24</v>
      </c>
      <c r="H61" s="67"/>
      <c r="I61" s="69"/>
      <c r="J61" s="69"/>
      <c r="K61" s="70"/>
    </row>
    <row r="62" spans="1:13" s="5" customFormat="1" ht="13" x14ac:dyDescent="0.3">
      <c r="C62" s="63" t="s">
        <v>2</v>
      </c>
      <c r="D62" s="64"/>
      <c r="E62" s="64" t="s">
        <v>23</v>
      </c>
      <c r="F62" s="64"/>
      <c r="G62" s="65" t="s">
        <v>30</v>
      </c>
      <c r="H62" s="64"/>
      <c r="I62" s="64"/>
      <c r="J62" s="64"/>
      <c r="K62" s="71"/>
    </row>
    <row r="63" spans="1:13" s="3" customFormat="1" ht="15.5" x14ac:dyDescent="0.35">
      <c r="A63" s="24" t="s">
        <v>25</v>
      </c>
      <c r="C63" s="63" t="s">
        <v>3</v>
      </c>
      <c r="D63" s="64" t="s">
        <v>4</v>
      </c>
      <c r="E63" s="64" t="s">
        <v>5</v>
      </c>
      <c r="F63" s="64" t="s">
        <v>7</v>
      </c>
      <c r="G63" s="65" t="s">
        <v>19</v>
      </c>
      <c r="H63" s="64" t="s">
        <v>6</v>
      </c>
      <c r="I63" s="64" t="s">
        <v>8</v>
      </c>
      <c r="J63" s="64" t="s">
        <v>9</v>
      </c>
      <c r="K63" s="72" t="s">
        <v>10</v>
      </c>
      <c r="L63" s="5" t="s">
        <v>11</v>
      </c>
    </row>
    <row r="64" spans="1:13" x14ac:dyDescent="0.25">
      <c r="B64" s="2" t="s">
        <v>12</v>
      </c>
      <c r="C64" s="37"/>
      <c r="D64" s="38"/>
      <c r="E64" s="37"/>
      <c r="F64" s="25">
        <f>C64*D64*E64</f>
        <v>0</v>
      </c>
      <c r="G64" s="43">
        <v>220</v>
      </c>
      <c r="H64" s="38">
        <v>30</v>
      </c>
      <c r="I64" s="25">
        <f t="shared" ref="I64:I69" si="6">F64*G64</f>
        <v>0</v>
      </c>
      <c r="J64" s="16"/>
      <c r="K64" s="61"/>
      <c r="L64" s="26">
        <f t="shared" ref="L64:L72" si="7">I64/(H64/100)</f>
        <v>0</v>
      </c>
    </row>
    <row r="65" spans="1:12" x14ac:dyDescent="0.25">
      <c r="B65" s="2" t="s">
        <v>13</v>
      </c>
      <c r="C65" s="37"/>
      <c r="D65" s="38"/>
      <c r="E65" s="37"/>
      <c r="F65" s="25">
        <f>C65*D65*E65</f>
        <v>0</v>
      </c>
      <c r="G65" s="43">
        <v>220</v>
      </c>
      <c r="H65" s="38">
        <v>30</v>
      </c>
      <c r="I65" s="25">
        <f t="shared" si="6"/>
        <v>0</v>
      </c>
      <c r="J65" s="16"/>
      <c r="K65" s="61"/>
      <c r="L65" s="26">
        <f t="shared" si="7"/>
        <v>0</v>
      </c>
    </row>
    <row r="66" spans="1:12" x14ac:dyDescent="0.25">
      <c r="B66" s="2" t="s">
        <v>21</v>
      </c>
      <c r="C66" s="37"/>
      <c r="D66" s="38"/>
      <c r="E66" s="37"/>
      <c r="F66" s="25">
        <f>C66*D66*E66</f>
        <v>0</v>
      </c>
      <c r="G66" s="43">
        <v>220</v>
      </c>
      <c r="H66" s="38">
        <v>30</v>
      </c>
      <c r="I66" s="25">
        <f t="shared" si="6"/>
        <v>0</v>
      </c>
      <c r="J66" s="16"/>
      <c r="K66" s="61"/>
      <c r="L66" s="26">
        <f t="shared" si="7"/>
        <v>0</v>
      </c>
    </row>
    <row r="67" spans="1:12" x14ac:dyDescent="0.25">
      <c r="B67" s="2" t="s">
        <v>14</v>
      </c>
      <c r="C67" s="37"/>
      <c r="D67" s="38"/>
      <c r="E67" s="37"/>
      <c r="F67" s="25">
        <f>C67*D67*E67</f>
        <v>0</v>
      </c>
      <c r="G67" s="43">
        <v>220</v>
      </c>
      <c r="H67" s="38">
        <v>25</v>
      </c>
      <c r="I67" s="25">
        <f t="shared" si="6"/>
        <v>0</v>
      </c>
      <c r="J67" s="16"/>
      <c r="K67" s="61"/>
      <c r="L67" s="26">
        <f t="shared" si="7"/>
        <v>0</v>
      </c>
    </row>
    <row r="68" spans="1:12" x14ac:dyDescent="0.25">
      <c r="B68" s="2" t="s">
        <v>15</v>
      </c>
      <c r="C68" s="37"/>
      <c r="D68" s="27"/>
      <c r="E68" s="37"/>
      <c r="F68" s="25">
        <f>(C68/2)*(C68/2)*3.14*E68</f>
        <v>0</v>
      </c>
      <c r="G68" s="43">
        <v>240</v>
      </c>
      <c r="H68" s="38">
        <v>40</v>
      </c>
      <c r="I68" s="25">
        <f t="shared" si="6"/>
        <v>0</v>
      </c>
      <c r="J68" s="16"/>
      <c r="K68" s="61"/>
      <c r="L68" s="26">
        <f t="shared" si="7"/>
        <v>0</v>
      </c>
    </row>
    <row r="69" spans="1:12" x14ac:dyDescent="0.25">
      <c r="B69" s="2" t="s">
        <v>16</v>
      </c>
      <c r="C69" s="28">
        <f>E69*0.3</f>
        <v>0</v>
      </c>
      <c r="D69" s="37"/>
      <c r="E69" s="37"/>
      <c r="F69" s="25">
        <f>(C69/2)*(C69/2)*3.14*D69</f>
        <v>0</v>
      </c>
      <c r="G69" s="43">
        <v>220</v>
      </c>
      <c r="H69" s="38">
        <v>30</v>
      </c>
      <c r="I69" s="25">
        <f t="shared" si="6"/>
        <v>0</v>
      </c>
      <c r="J69" s="16"/>
      <c r="K69" s="61"/>
      <c r="L69" s="26">
        <f t="shared" si="7"/>
        <v>0</v>
      </c>
    </row>
    <row r="70" spans="1:12" x14ac:dyDescent="0.25">
      <c r="B70" s="2" t="s">
        <v>17</v>
      </c>
      <c r="C70" s="37"/>
      <c r="D70" s="37"/>
      <c r="E70" s="27"/>
      <c r="F70" s="29"/>
      <c r="G70" s="25">
        <f>D70*H70/100</f>
        <v>0</v>
      </c>
      <c r="H70" s="38">
        <v>40</v>
      </c>
      <c r="I70" s="25">
        <f>G70*C70</f>
        <v>0</v>
      </c>
      <c r="J70" s="16"/>
      <c r="K70" s="61"/>
      <c r="L70" s="26">
        <f t="shared" si="7"/>
        <v>0</v>
      </c>
    </row>
    <row r="71" spans="1:12" x14ac:dyDescent="0.25">
      <c r="B71" s="2" t="s">
        <v>29</v>
      </c>
      <c r="C71" s="38"/>
      <c r="D71" s="29"/>
      <c r="E71" s="27"/>
      <c r="F71" s="29"/>
      <c r="G71" s="43">
        <v>77</v>
      </c>
      <c r="H71" s="38">
        <v>40</v>
      </c>
      <c r="I71" s="25">
        <f>G71*C71</f>
        <v>0</v>
      </c>
      <c r="J71" s="16"/>
      <c r="K71" s="61"/>
      <c r="L71" s="26">
        <f t="shared" si="7"/>
        <v>0</v>
      </c>
    </row>
    <row r="72" spans="1:12" ht="13" thickBot="1" x14ac:dyDescent="0.3">
      <c r="B72" s="2" t="s">
        <v>28</v>
      </c>
      <c r="C72" s="38"/>
      <c r="D72" s="38"/>
      <c r="E72" s="29"/>
      <c r="F72" s="29"/>
      <c r="G72" s="25">
        <f>D72*H72/100</f>
        <v>0</v>
      </c>
      <c r="H72" s="38">
        <v>40</v>
      </c>
      <c r="I72" s="25">
        <f>G72*C72</f>
        <v>0</v>
      </c>
      <c r="J72" s="16"/>
      <c r="K72" s="61"/>
      <c r="L72" s="26">
        <f t="shared" si="7"/>
        <v>0</v>
      </c>
    </row>
    <row r="73" spans="1:12" s="30" customFormat="1" ht="15.5" x14ac:dyDescent="0.35">
      <c r="C73" s="31"/>
      <c r="D73" s="31"/>
      <c r="E73" s="31"/>
      <c r="F73" s="31"/>
      <c r="G73" s="31"/>
      <c r="H73" s="31"/>
      <c r="I73" s="32">
        <f>SUM(I64:I72)</f>
        <v>0</v>
      </c>
      <c r="J73" s="39">
        <v>1</v>
      </c>
      <c r="K73" s="62">
        <f>I73/J73</f>
        <v>0</v>
      </c>
      <c r="L73" s="33">
        <f>SUM(L64:L72)</f>
        <v>0</v>
      </c>
    </row>
    <row r="74" spans="1:12" ht="15.5" x14ac:dyDescent="0.35">
      <c r="A74" s="34"/>
      <c r="I74" s="16"/>
      <c r="L74" s="16"/>
    </row>
    <row r="75" spans="1:12" ht="15.5" x14ac:dyDescent="0.35">
      <c r="A75" s="34"/>
      <c r="I75" s="16"/>
      <c r="L75" s="16"/>
    </row>
    <row r="76" spans="1:12" ht="20" x14ac:dyDescent="0.4">
      <c r="A76" s="15" t="s">
        <v>20</v>
      </c>
      <c r="B76" s="15"/>
      <c r="C76" s="66" t="s">
        <v>0</v>
      </c>
      <c r="D76" s="67" t="s">
        <v>1</v>
      </c>
      <c r="E76" s="67"/>
      <c r="F76" s="67"/>
      <c r="G76" s="68" t="s">
        <v>24</v>
      </c>
      <c r="H76" s="67"/>
      <c r="I76" s="69"/>
      <c r="J76" s="69"/>
      <c r="K76" s="70"/>
      <c r="L76" s="1"/>
    </row>
    <row r="77" spans="1:12" s="3" customFormat="1" ht="13" x14ac:dyDescent="0.3">
      <c r="C77" s="63" t="s">
        <v>2</v>
      </c>
      <c r="D77" s="64"/>
      <c r="E77" s="64" t="s">
        <v>23</v>
      </c>
      <c r="F77" s="64"/>
      <c r="G77" s="65" t="s">
        <v>30</v>
      </c>
      <c r="H77" s="64"/>
      <c r="I77" s="64"/>
      <c r="J77" s="64"/>
      <c r="K77" s="71"/>
      <c r="L77" s="5"/>
    </row>
    <row r="78" spans="1:12" s="3" customFormat="1" ht="15.5" x14ac:dyDescent="0.35">
      <c r="A78" s="24" t="s">
        <v>25</v>
      </c>
      <c r="C78" s="63" t="s">
        <v>3</v>
      </c>
      <c r="D78" s="64" t="s">
        <v>4</v>
      </c>
      <c r="E78" s="64" t="s">
        <v>5</v>
      </c>
      <c r="F78" s="64" t="s">
        <v>7</v>
      </c>
      <c r="G78" s="65" t="s">
        <v>19</v>
      </c>
      <c r="H78" s="64" t="s">
        <v>6</v>
      </c>
      <c r="I78" s="64" t="s">
        <v>8</v>
      </c>
      <c r="J78" s="64" t="s">
        <v>9</v>
      </c>
      <c r="K78" s="72" t="s">
        <v>10</v>
      </c>
      <c r="L78" s="5" t="s">
        <v>11</v>
      </c>
    </row>
    <row r="79" spans="1:12" x14ac:dyDescent="0.25">
      <c r="B79" s="2" t="s">
        <v>12</v>
      </c>
      <c r="C79" s="37"/>
      <c r="D79" s="38"/>
      <c r="E79" s="37"/>
      <c r="F79" s="25">
        <f>C79*D79*E79</f>
        <v>0</v>
      </c>
      <c r="G79" s="43">
        <v>220</v>
      </c>
      <c r="H79" s="38">
        <v>30</v>
      </c>
      <c r="I79" s="25">
        <f t="shared" ref="I79:I84" si="8">F79*G79</f>
        <v>0</v>
      </c>
      <c r="J79" s="16"/>
      <c r="K79" s="61"/>
      <c r="L79" s="26">
        <f t="shared" ref="L79:L87" si="9">I79/(H79/100)</f>
        <v>0</v>
      </c>
    </row>
    <row r="80" spans="1:12" x14ac:dyDescent="0.25">
      <c r="B80" s="2" t="s">
        <v>13</v>
      </c>
      <c r="C80" s="37"/>
      <c r="D80" s="38"/>
      <c r="E80" s="37"/>
      <c r="F80" s="25">
        <f>C80*D80*E80</f>
        <v>0</v>
      </c>
      <c r="G80" s="43">
        <v>220</v>
      </c>
      <c r="H80" s="38">
        <v>30</v>
      </c>
      <c r="I80" s="25">
        <f t="shared" si="8"/>
        <v>0</v>
      </c>
      <c r="J80" s="16"/>
      <c r="K80" s="61"/>
      <c r="L80" s="26">
        <f t="shared" si="9"/>
        <v>0</v>
      </c>
    </row>
    <row r="81" spans="1:12" x14ac:dyDescent="0.25">
      <c r="B81" s="2" t="s">
        <v>21</v>
      </c>
      <c r="C81" s="37"/>
      <c r="D81" s="38"/>
      <c r="E81" s="37"/>
      <c r="F81" s="25">
        <f>C81*D81*E81</f>
        <v>0</v>
      </c>
      <c r="G81" s="43">
        <v>220</v>
      </c>
      <c r="H81" s="38">
        <v>30</v>
      </c>
      <c r="I81" s="25">
        <f t="shared" si="8"/>
        <v>0</v>
      </c>
      <c r="J81" s="16"/>
      <c r="K81" s="61"/>
      <c r="L81" s="26">
        <f t="shared" si="9"/>
        <v>0</v>
      </c>
    </row>
    <row r="82" spans="1:12" x14ac:dyDescent="0.25">
      <c r="B82" s="2" t="s">
        <v>14</v>
      </c>
      <c r="C82" s="37"/>
      <c r="D82" s="38"/>
      <c r="E82" s="37"/>
      <c r="F82" s="25">
        <f>C82*D82*E82</f>
        <v>0</v>
      </c>
      <c r="G82" s="43">
        <v>220</v>
      </c>
      <c r="H82" s="38">
        <v>25</v>
      </c>
      <c r="I82" s="25">
        <f t="shared" si="8"/>
        <v>0</v>
      </c>
      <c r="J82" s="16"/>
      <c r="K82" s="61"/>
      <c r="L82" s="26">
        <f t="shared" si="9"/>
        <v>0</v>
      </c>
    </row>
    <row r="83" spans="1:12" x14ac:dyDescent="0.25">
      <c r="B83" s="2" t="s">
        <v>15</v>
      </c>
      <c r="C83" s="37"/>
      <c r="D83" s="27"/>
      <c r="E83" s="37"/>
      <c r="F83" s="25">
        <f>(C83/2)*(C83/2)*3.14*E83</f>
        <v>0</v>
      </c>
      <c r="G83" s="43">
        <v>240</v>
      </c>
      <c r="H83" s="38">
        <v>40</v>
      </c>
      <c r="I83" s="25">
        <f t="shared" si="8"/>
        <v>0</v>
      </c>
      <c r="J83" s="16"/>
      <c r="K83" s="61"/>
      <c r="L83" s="26">
        <f t="shared" si="9"/>
        <v>0</v>
      </c>
    </row>
    <row r="84" spans="1:12" x14ac:dyDescent="0.25">
      <c r="B84" s="2" t="s">
        <v>16</v>
      </c>
      <c r="C84" s="28">
        <f>E84*0.3</f>
        <v>0</v>
      </c>
      <c r="D84" s="37"/>
      <c r="E84" s="37"/>
      <c r="F84" s="25">
        <f>(C84/2)*(C84/2)*3.14*D84</f>
        <v>0</v>
      </c>
      <c r="G84" s="43">
        <v>220</v>
      </c>
      <c r="H84" s="38">
        <v>30</v>
      </c>
      <c r="I84" s="25">
        <f t="shared" si="8"/>
        <v>0</v>
      </c>
      <c r="J84" s="16"/>
      <c r="K84" s="61"/>
      <c r="L84" s="26">
        <f t="shared" si="9"/>
        <v>0</v>
      </c>
    </row>
    <row r="85" spans="1:12" x14ac:dyDescent="0.25">
      <c r="B85" s="2" t="s">
        <v>17</v>
      </c>
      <c r="C85" s="37"/>
      <c r="D85" s="37"/>
      <c r="E85" s="27"/>
      <c r="F85" s="29"/>
      <c r="G85" s="25">
        <f>D85*H85/100</f>
        <v>0</v>
      </c>
      <c r="H85" s="38">
        <v>40</v>
      </c>
      <c r="I85" s="25">
        <f>G85*C85</f>
        <v>0</v>
      </c>
      <c r="J85" s="16"/>
      <c r="K85" s="61"/>
      <c r="L85" s="26">
        <f t="shared" si="9"/>
        <v>0</v>
      </c>
    </row>
    <row r="86" spans="1:12" x14ac:dyDescent="0.25">
      <c r="B86" s="2" t="s">
        <v>29</v>
      </c>
      <c r="C86" s="38"/>
      <c r="D86" s="29"/>
      <c r="E86" s="27"/>
      <c r="F86" s="29"/>
      <c r="G86" s="43">
        <v>77</v>
      </c>
      <c r="H86" s="38">
        <v>40</v>
      </c>
      <c r="I86" s="25">
        <f>G86*C86</f>
        <v>0</v>
      </c>
      <c r="J86" s="16"/>
      <c r="K86" s="61"/>
      <c r="L86" s="26">
        <f t="shared" si="9"/>
        <v>0</v>
      </c>
    </row>
    <row r="87" spans="1:12" ht="13" thickBot="1" x14ac:dyDescent="0.3">
      <c r="B87" s="2" t="s">
        <v>28</v>
      </c>
      <c r="C87" s="38"/>
      <c r="D87" s="38"/>
      <c r="E87" s="29"/>
      <c r="F87" s="29"/>
      <c r="G87" s="25">
        <f>D87*H87/100</f>
        <v>0</v>
      </c>
      <c r="H87" s="38">
        <v>40</v>
      </c>
      <c r="I87" s="25">
        <f>G87*C87</f>
        <v>0</v>
      </c>
      <c r="J87" s="16"/>
      <c r="K87" s="61"/>
      <c r="L87" s="26">
        <f t="shared" si="9"/>
        <v>0</v>
      </c>
    </row>
    <row r="88" spans="1:12" s="30" customFormat="1" ht="15.5" x14ac:dyDescent="0.35">
      <c r="C88" s="31"/>
      <c r="D88" s="31"/>
      <c r="E88" s="31"/>
      <c r="F88" s="31"/>
      <c r="G88" s="31"/>
      <c r="H88" s="31"/>
      <c r="I88" s="32">
        <f>SUM(I79:I87)</f>
        <v>0</v>
      </c>
      <c r="J88" s="39">
        <v>1</v>
      </c>
      <c r="K88" s="62">
        <f>I88/J88</f>
        <v>0</v>
      </c>
      <c r="L88" s="33">
        <f>SUM(L79:L87)</f>
        <v>0</v>
      </c>
    </row>
    <row r="89" spans="1:12" ht="20" x14ac:dyDescent="0.4">
      <c r="A89" s="15" t="s">
        <v>18</v>
      </c>
      <c r="B89" s="15"/>
      <c r="C89" s="66" t="s">
        <v>0</v>
      </c>
      <c r="D89" s="67" t="s">
        <v>1</v>
      </c>
      <c r="E89" s="67"/>
      <c r="F89" s="67"/>
      <c r="G89" s="68" t="s">
        <v>24</v>
      </c>
      <c r="H89" s="67"/>
      <c r="I89" s="69"/>
      <c r="J89" s="69"/>
      <c r="K89" s="70"/>
      <c r="L89" s="1"/>
    </row>
    <row r="90" spans="1:12" s="3" customFormat="1" ht="13" x14ac:dyDescent="0.3">
      <c r="C90" s="63" t="s">
        <v>2</v>
      </c>
      <c r="D90" s="64"/>
      <c r="E90" s="64" t="s">
        <v>23</v>
      </c>
      <c r="F90" s="64"/>
      <c r="G90" s="65" t="s">
        <v>30</v>
      </c>
      <c r="H90" s="64"/>
      <c r="I90" s="64"/>
      <c r="J90" s="64"/>
      <c r="K90" s="71"/>
      <c r="L90" s="5"/>
    </row>
    <row r="91" spans="1:12" s="3" customFormat="1" ht="15.5" x14ac:dyDescent="0.35">
      <c r="A91" s="24" t="s">
        <v>25</v>
      </c>
      <c r="C91" s="63" t="s">
        <v>3</v>
      </c>
      <c r="D91" s="64" t="s">
        <v>4</v>
      </c>
      <c r="E91" s="64" t="s">
        <v>5</v>
      </c>
      <c r="F91" s="64" t="s">
        <v>7</v>
      </c>
      <c r="G91" s="65" t="s">
        <v>19</v>
      </c>
      <c r="H91" s="64" t="s">
        <v>6</v>
      </c>
      <c r="I91" s="64" t="s">
        <v>8</v>
      </c>
      <c r="J91" s="64" t="s">
        <v>9</v>
      </c>
      <c r="K91" s="72" t="s">
        <v>10</v>
      </c>
      <c r="L91" s="5" t="s">
        <v>11</v>
      </c>
    </row>
    <row r="92" spans="1:12" x14ac:dyDescent="0.25">
      <c r="B92" s="2" t="s">
        <v>12</v>
      </c>
      <c r="C92" s="37"/>
      <c r="D92" s="38"/>
      <c r="E92" s="37"/>
      <c r="F92" s="25">
        <f>C92*D92*E92</f>
        <v>0</v>
      </c>
      <c r="G92" s="43">
        <v>220</v>
      </c>
      <c r="H92" s="38">
        <v>30</v>
      </c>
      <c r="I92" s="25">
        <f t="shared" ref="I92:I97" si="10">F92*G92</f>
        <v>0</v>
      </c>
      <c r="J92" s="16"/>
      <c r="K92" s="61"/>
      <c r="L92" s="26">
        <f t="shared" ref="L92:L100" si="11">I92/(H92/100)</f>
        <v>0</v>
      </c>
    </row>
    <row r="93" spans="1:12" x14ac:dyDescent="0.25">
      <c r="B93" s="2" t="s">
        <v>13</v>
      </c>
      <c r="C93" s="37"/>
      <c r="D93" s="38"/>
      <c r="E93" s="37"/>
      <c r="F93" s="25">
        <f>C93*D93*E93</f>
        <v>0</v>
      </c>
      <c r="G93" s="43">
        <v>220</v>
      </c>
      <c r="H93" s="38">
        <v>30</v>
      </c>
      <c r="I93" s="25">
        <f t="shared" si="10"/>
        <v>0</v>
      </c>
      <c r="J93" s="16"/>
      <c r="K93" s="61"/>
      <c r="L93" s="26">
        <f t="shared" si="11"/>
        <v>0</v>
      </c>
    </row>
    <row r="94" spans="1:12" x14ac:dyDescent="0.25">
      <c r="B94" s="2" t="s">
        <v>21</v>
      </c>
      <c r="C94" s="37"/>
      <c r="D94" s="38"/>
      <c r="E94" s="37"/>
      <c r="F94" s="25">
        <f>C94*D94*E94</f>
        <v>0</v>
      </c>
      <c r="G94" s="43">
        <v>220</v>
      </c>
      <c r="H94" s="38">
        <v>30</v>
      </c>
      <c r="I94" s="25">
        <f t="shared" si="10"/>
        <v>0</v>
      </c>
      <c r="J94" s="16"/>
      <c r="K94" s="61"/>
      <c r="L94" s="26">
        <f t="shared" si="11"/>
        <v>0</v>
      </c>
    </row>
    <row r="95" spans="1:12" x14ac:dyDescent="0.25">
      <c r="B95" s="2" t="s">
        <v>14</v>
      </c>
      <c r="C95" s="37"/>
      <c r="D95" s="38"/>
      <c r="E95" s="37"/>
      <c r="F95" s="25">
        <f>C95*D95*E95</f>
        <v>0</v>
      </c>
      <c r="G95" s="43">
        <v>220</v>
      </c>
      <c r="H95" s="38">
        <v>25</v>
      </c>
      <c r="I95" s="25">
        <f t="shared" si="10"/>
        <v>0</v>
      </c>
      <c r="J95" s="16"/>
      <c r="K95" s="61"/>
      <c r="L95" s="26">
        <f t="shared" si="11"/>
        <v>0</v>
      </c>
    </row>
    <row r="96" spans="1:12" x14ac:dyDescent="0.25">
      <c r="B96" s="2" t="s">
        <v>15</v>
      </c>
      <c r="C96" s="37"/>
      <c r="D96" s="27"/>
      <c r="E96" s="37"/>
      <c r="F96" s="25">
        <f>(C96/2)*(C96/2)*3.14*E96</f>
        <v>0</v>
      </c>
      <c r="G96" s="43">
        <v>240</v>
      </c>
      <c r="H96" s="38">
        <v>40</v>
      </c>
      <c r="I96" s="25">
        <f t="shared" si="10"/>
        <v>0</v>
      </c>
      <c r="J96" s="16"/>
      <c r="K96" s="61"/>
      <c r="L96" s="26">
        <f t="shared" si="11"/>
        <v>0</v>
      </c>
    </row>
    <row r="97" spans="2:12" x14ac:dyDescent="0.25">
      <c r="B97" s="2" t="s">
        <v>16</v>
      </c>
      <c r="C97" s="28">
        <f>E97*0.3</f>
        <v>0</v>
      </c>
      <c r="D97" s="37"/>
      <c r="E97" s="37"/>
      <c r="F97" s="25">
        <f>(C97/2)*(C97/2)*3.14*D97</f>
        <v>0</v>
      </c>
      <c r="G97" s="43">
        <v>220</v>
      </c>
      <c r="H97" s="38">
        <v>30</v>
      </c>
      <c r="I97" s="25">
        <f t="shared" si="10"/>
        <v>0</v>
      </c>
      <c r="J97" s="16"/>
      <c r="K97" s="61"/>
      <c r="L97" s="26">
        <f t="shared" si="11"/>
        <v>0</v>
      </c>
    </row>
    <row r="98" spans="2:12" x14ac:dyDescent="0.25">
      <c r="B98" s="2" t="s">
        <v>17</v>
      </c>
      <c r="C98" s="37"/>
      <c r="D98" s="37"/>
      <c r="E98" s="27"/>
      <c r="F98" s="29"/>
      <c r="G98" s="25">
        <f>D98*H98/100</f>
        <v>0</v>
      </c>
      <c r="H98" s="38">
        <v>40</v>
      </c>
      <c r="I98" s="25">
        <f>G98*C98</f>
        <v>0</v>
      </c>
      <c r="J98" s="16"/>
      <c r="K98" s="61"/>
      <c r="L98" s="26">
        <f t="shared" si="11"/>
        <v>0</v>
      </c>
    </row>
    <row r="99" spans="2:12" x14ac:dyDescent="0.25">
      <c r="B99" s="2" t="s">
        <v>29</v>
      </c>
      <c r="C99" s="38"/>
      <c r="D99" s="29"/>
      <c r="E99" s="27"/>
      <c r="F99" s="29"/>
      <c r="G99" s="43">
        <v>77</v>
      </c>
      <c r="H99" s="38">
        <v>40</v>
      </c>
      <c r="I99" s="25">
        <f>G99*C99</f>
        <v>0</v>
      </c>
      <c r="J99" s="16"/>
      <c r="K99" s="61"/>
      <c r="L99" s="26">
        <f t="shared" si="11"/>
        <v>0</v>
      </c>
    </row>
    <row r="100" spans="2:12" ht="13" thickBot="1" x14ac:dyDescent="0.3">
      <c r="B100" s="2" t="s">
        <v>28</v>
      </c>
      <c r="C100" s="38"/>
      <c r="D100" s="38"/>
      <c r="E100" s="29"/>
      <c r="F100" s="29"/>
      <c r="G100" s="25">
        <f>D100*H100/100</f>
        <v>0</v>
      </c>
      <c r="H100" s="38">
        <v>40</v>
      </c>
      <c r="I100" s="25">
        <f>G100*C100</f>
        <v>0</v>
      </c>
      <c r="J100" s="16"/>
      <c r="K100" s="61"/>
      <c r="L100" s="26">
        <f t="shared" si="11"/>
        <v>0</v>
      </c>
    </row>
    <row r="101" spans="2:12" s="30" customFormat="1" ht="15.5" x14ac:dyDescent="0.35">
      <c r="C101" s="31"/>
      <c r="D101" s="31"/>
      <c r="E101" s="31"/>
      <c r="F101" s="31"/>
      <c r="G101" s="31"/>
      <c r="H101" s="31"/>
      <c r="I101" s="32">
        <f>SUM(I92:I100)</f>
        <v>0</v>
      </c>
      <c r="J101" s="39">
        <v>1</v>
      </c>
      <c r="K101" s="62">
        <f>I101/J101</f>
        <v>0</v>
      </c>
      <c r="L101" s="33">
        <f>SUM(L92:L100)</f>
        <v>0</v>
      </c>
    </row>
  </sheetData>
  <phoneticPr fontId="0" type="noConversion"/>
  <pageMargins left="0.75" right="0.75" top="1" bottom="1" header="0.5" footer="0.5"/>
  <pageSetup paperSize="9" scale="78" fitToHeight="0" orientation="landscape" r:id="rId1"/>
  <headerFooter alignWithMargins="0">
    <oddHeader>&amp;L&amp;G</oddHeader>
  </headerFooter>
  <rowBreaks count="3" manualBreakCount="3">
    <brk id="12" max="16383" man="1"/>
    <brk id="47" max="16383" man="1"/>
    <brk id="7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Avkastning</vt:lpstr>
      <vt:lpstr>Avkastning!Utskriftsområde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Dan-Axel Danielsson</cp:lastModifiedBy>
  <cp:lastPrinted>2018-10-08T14:41:39Z</cp:lastPrinted>
  <dcterms:created xsi:type="dcterms:W3CDTF">1996-11-28T13:12:19Z</dcterms:created>
  <dcterms:modified xsi:type="dcterms:W3CDTF">2022-09-19T13:54:40Z</dcterms:modified>
</cp:coreProperties>
</file>