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dan\Downloads\"/>
    </mc:Choice>
  </mc:AlternateContent>
  <xr:revisionPtr revIDLastSave="0" documentId="8_{0C633A2B-773E-4912-9575-F6AD8C35BF1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Om" sheetId="2" r:id="rId1"/>
    <sheet name="Beräkning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2" i="1"/>
  <c r="C10" i="1"/>
  <c r="C6" i="1"/>
  <c r="C8" i="1" s="1"/>
  <c r="C9" i="1" s="1"/>
  <c r="C11" i="1" s="1"/>
  <c r="C13" i="1" s="1"/>
  <c r="C17" i="1" s="1"/>
  <c r="C4" i="1"/>
  <c r="C5" i="1"/>
  <c r="B8" i="1"/>
  <c r="B16" i="1"/>
  <c r="C16" i="1" s="1"/>
  <c r="B5" i="1"/>
  <c r="B9" i="1" s="1"/>
  <c r="B11" i="1" s="1"/>
  <c r="B13" i="1" s="1"/>
  <c r="B17" i="1" s="1"/>
</calcChain>
</file>

<file path=xl/sharedStrings.xml><?xml version="1.0" encoding="utf-8"?>
<sst xmlns="http://schemas.openxmlformats.org/spreadsheetml/2006/main" count="28" uniqueCount="28">
  <si>
    <t>Avkastning, kg per ko &amp; dag</t>
  </si>
  <si>
    <t>Timmar per dag på bete</t>
  </si>
  <si>
    <t>Antal dagar på bete</t>
  </si>
  <si>
    <t>Antal kor på betena</t>
  </si>
  <si>
    <t>Antal ha bete</t>
  </si>
  <si>
    <t>Beläggningsgrad</t>
  </si>
  <si>
    <t xml:space="preserve"> </t>
  </si>
  <si>
    <t>Foderstatensinnehåll av fosfor g/kg ts och råprotein g/kg ts</t>
  </si>
  <si>
    <t>Utfodrat g fosfor &amp; g råprotein per dag per dag</t>
  </si>
  <si>
    <t>Fosfor och kväve i urin &amp; träck, g</t>
  </si>
  <si>
    <t>Fosfor och Kväve per ko &amp; dag på bete</t>
  </si>
  <si>
    <t>Fosfor och kväve på bete per säsong &amp; år</t>
  </si>
  <si>
    <t>Fosfor och kväve, kg per ha/år</t>
  </si>
  <si>
    <t>Bortförsel med mjölk, fosfor och råprotein, g</t>
  </si>
  <si>
    <t>Proteinhalt i mjölken, %</t>
  </si>
  <si>
    <t>Utfodrat per dag inkl bete, kg ts</t>
  </si>
  <si>
    <t>Detta beräkningsverktyg är gjort för att göra växtnäringsbalanser på mjölkgårdar med rastbete</t>
  </si>
  <si>
    <t>Du behöver mata in nio olika värden för att få fram resultatet. Dessa matar du in i de gula rutorna</t>
  </si>
  <si>
    <t>Totalfoderstatens innehåll av fosfor (g/kg ts). Använd ett medeltal av den foderstat som används underbetesperioden.</t>
  </si>
  <si>
    <t>Totalfoderstatens innehåll av råprotein (g/kg ts). Använd ett medeltal av den foderstat som används underbetesperioden.</t>
  </si>
  <si>
    <t>Kg ts av den ovannända foderstaten som konsumeras.</t>
  </si>
  <si>
    <t>Kornas mjölkavkastning, kg per ko och dag</t>
  </si>
  <si>
    <t>Mjölkens proteinhalt</t>
  </si>
  <si>
    <t>Antalet timmar om dagen som korna går på bete.</t>
  </si>
  <si>
    <t>Antalet dagar som korna går på rastbetesfållorna. Dagar som de går på återväxt ska inte räknas med här</t>
  </si>
  <si>
    <t>Medelantalet kor som går på rastbetesfållorna. Sinkor som betar någon annanstans ska inte vara med.</t>
  </si>
  <si>
    <t>Antal ha som rastbetesfållorna utgör.</t>
  </si>
  <si>
    <t>VÄXTNÄRINGSBERÄKNING BETE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</si>
</sst>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15</xdr:row>
      <xdr:rowOff>31750</xdr:rowOff>
    </xdr:from>
    <xdr:to>
      <xdr:col>1</xdr:col>
      <xdr:colOff>3346450</xdr:colOff>
      <xdr:row>25</xdr:row>
      <xdr:rowOff>114300</xdr:rowOff>
    </xdr:to>
    <xdr:pic>
      <xdr:nvPicPr>
        <xdr:cNvPr id="1038" name="Bildobjekt 1" descr="Greppaloggan">
          <a:extLst>
            <a:ext uri="{FF2B5EF4-FFF2-40B4-BE49-F238E27FC236}">
              <a16:creationId xmlns:a16="http://schemas.microsoft.com/office/drawing/2014/main" id="{53C45E5F-F4C3-90CB-AB2F-4BE4FF99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2413000"/>
          <a:ext cx="334010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3479800</xdr:colOff>
      <xdr:row>15</xdr:row>
      <xdr:rowOff>6350</xdr:rowOff>
    </xdr:from>
    <xdr:to>
      <xdr:col>1</xdr:col>
      <xdr:colOff>6254750</xdr:colOff>
      <xdr:row>31</xdr:row>
      <xdr:rowOff>0</xdr:rowOff>
    </xdr:to>
    <xdr:pic>
      <xdr:nvPicPr>
        <xdr:cNvPr id="1039" name="Bildobjekt 2" descr="EU-loggan">
          <a:extLst>
            <a:ext uri="{FF2B5EF4-FFF2-40B4-BE49-F238E27FC236}">
              <a16:creationId xmlns:a16="http://schemas.microsoft.com/office/drawing/2014/main" id="{5C83C034-5C18-5E9D-01BC-A60426BE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2387600"/>
          <a:ext cx="27749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152400</xdr:rowOff>
    </xdr:from>
    <xdr:to>
      <xdr:col>0</xdr:col>
      <xdr:colOff>2368550</xdr:colOff>
      <xdr:row>25</xdr:row>
      <xdr:rowOff>63500</xdr:rowOff>
    </xdr:to>
    <xdr:pic>
      <xdr:nvPicPr>
        <xdr:cNvPr id="2057" name="Bildobjekt 1" descr="Greppaloggan">
          <a:extLst>
            <a:ext uri="{FF2B5EF4-FFF2-40B4-BE49-F238E27FC236}">
              <a16:creationId xmlns:a16="http://schemas.microsoft.com/office/drawing/2014/main" id="{D5BBA1EA-C73C-AA1C-1E6A-849CF56B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3850"/>
          <a:ext cx="23685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3467100</xdr:colOff>
      <xdr:row>17</xdr:row>
      <xdr:rowOff>127000</xdr:rowOff>
    </xdr:from>
    <xdr:to>
      <xdr:col>2</xdr:col>
      <xdr:colOff>603250</xdr:colOff>
      <xdr:row>29</xdr:row>
      <xdr:rowOff>19050</xdr:rowOff>
    </xdr:to>
    <xdr:pic>
      <xdr:nvPicPr>
        <xdr:cNvPr id="2058" name="Bildobjekt 2" descr="EU-loggan">
          <a:extLst>
            <a:ext uri="{FF2B5EF4-FFF2-40B4-BE49-F238E27FC236}">
              <a16:creationId xmlns:a16="http://schemas.microsoft.com/office/drawing/2014/main" id="{BB50FB8A-0AD7-2C2E-0F02-1A1CD577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838450"/>
          <a:ext cx="1936750" cy="179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zoomScaleNormal="100" workbookViewId="0">
      <selection activeCell="B36" sqref="B36"/>
    </sheetView>
  </sheetViews>
  <sheetFormatPr defaultRowHeight="12.5" x14ac:dyDescent="0.25"/>
  <cols>
    <col min="1" max="1" width="4.90625" customWidth="1"/>
    <col min="2" max="2" width="100.90625" customWidth="1"/>
  </cols>
  <sheetData>
    <row r="1" spans="1:2" x14ac:dyDescent="0.25">
      <c r="A1" s="4" t="s">
        <v>16</v>
      </c>
    </row>
    <row r="3" spans="1:2" x14ac:dyDescent="0.25">
      <c r="A3" s="4" t="s">
        <v>17</v>
      </c>
    </row>
    <row r="5" spans="1:2" x14ac:dyDescent="0.25">
      <c r="A5">
        <v>1</v>
      </c>
      <c r="B5" s="4" t="s">
        <v>18</v>
      </c>
    </row>
    <row r="6" spans="1:2" x14ac:dyDescent="0.25">
      <c r="A6">
        <v>2</v>
      </c>
      <c r="B6" s="4" t="s">
        <v>19</v>
      </c>
    </row>
    <row r="7" spans="1:2" x14ac:dyDescent="0.25">
      <c r="A7">
        <v>3</v>
      </c>
      <c r="B7" s="4" t="s">
        <v>20</v>
      </c>
    </row>
    <row r="8" spans="1:2" x14ac:dyDescent="0.25">
      <c r="A8">
        <v>4</v>
      </c>
      <c r="B8" s="4" t="s">
        <v>21</v>
      </c>
    </row>
    <row r="9" spans="1:2" x14ac:dyDescent="0.25">
      <c r="A9">
        <v>5</v>
      </c>
      <c r="B9" s="4" t="s">
        <v>22</v>
      </c>
    </row>
    <row r="10" spans="1:2" x14ac:dyDescent="0.25">
      <c r="A10">
        <v>6</v>
      </c>
      <c r="B10" s="4" t="s">
        <v>23</v>
      </c>
    </row>
    <row r="11" spans="1:2" x14ac:dyDescent="0.25">
      <c r="A11">
        <v>7</v>
      </c>
      <c r="B11" s="4" t="s">
        <v>24</v>
      </c>
    </row>
    <row r="12" spans="1:2" x14ac:dyDescent="0.25">
      <c r="A12">
        <v>8</v>
      </c>
      <c r="B12" s="4" t="s">
        <v>25</v>
      </c>
    </row>
    <row r="13" spans="1:2" x14ac:dyDescent="0.25">
      <c r="A13">
        <v>9</v>
      </c>
      <c r="B13" s="4" t="s">
        <v>26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tabSelected="1" workbookViewId="0"/>
  </sheetViews>
  <sheetFormatPr defaultRowHeight="12.5" x14ac:dyDescent="0.25"/>
  <cols>
    <col min="1" max="1" width="50.6328125" bestFit="1" customWidth="1"/>
    <col min="2" max="2" width="18.08984375" customWidth="1"/>
  </cols>
  <sheetData>
    <row r="1" spans="1:3" ht="13" x14ac:dyDescent="0.3">
      <c r="A1" s="5" t="s">
        <v>27</v>
      </c>
    </row>
    <row r="3" spans="1:3" x14ac:dyDescent="0.25">
      <c r="A3" s="4" t="s">
        <v>7</v>
      </c>
      <c r="B3" s="3">
        <v>4.5</v>
      </c>
      <c r="C3" s="3">
        <v>130</v>
      </c>
    </row>
    <row r="4" spans="1:3" x14ac:dyDescent="0.25">
      <c r="A4" t="s">
        <v>15</v>
      </c>
      <c r="B4" s="3">
        <v>25</v>
      </c>
      <c r="C4">
        <f>B4</f>
        <v>25</v>
      </c>
    </row>
    <row r="5" spans="1:3" x14ac:dyDescent="0.25">
      <c r="A5" s="4" t="s">
        <v>8</v>
      </c>
      <c r="B5" s="2">
        <f>B4*B3</f>
        <v>112.5</v>
      </c>
      <c r="C5" s="2">
        <f>C4*C3</f>
        <v>3250</v>
      </c>
    </row>
    <row r="6" spans="1:3" x14ac:dyDescent="0.25">
      <c r="A6" t="s">
        <v>0</v>
      </c>
      <c r="B6" s="3">
        <v>30</v>
      </c>
      <c r="C6">
        <f>B6</f>
        <v>30</v>
      </c>
    </row>
    <row r="7" spans="1:3" x14ac:dyDescent="0.25">
      <c r="A7" s="4" t="s">
        <v>14</v>
      </c>
      <c r="C7" s="3">
        <v>3.4</v>
      </c>
    </row>
    <row r="8" spans="1:3" x14ac:dyDescent="0.25">
      <c r="A8" s="4" t="s">
        <v>13</v>
      </c>
      <c r="B8" s="2">
        <f>B6*0.96</f>
        <v>28.799999999999997</v>
      </c>
      <c r="C8">
        <f>C6*C7*10</f>
        <v>1020</v>
      </c>
    </row>
    <row r="9" spans="1:3" x14ac:dyDescent="0.25">
      <c r="A9" s="4" t="s">
        <v>9</v>
      </c>
      <c r="B9" s="2">
        <f>B5-B8</f>
        <v>83.7</v>
      </c>
      <c r="C9" s="2">
        <f>(C5-C8)/6.25</f>
        <v>356.8</v>
      </c>
    </row>
    <row r="10" spans="1:3" x14ac:dyDescent="0.25">
      <c r="A10" t="s">
        <v>1</v>
      </c>
      <c r="B10" s="3">
        <v>6</v>
      </c>
      <c r="C10">
        <f>B10</f>
        <v>6</v>
      </c>
    </row>
    <row r="11" spans="1:3" x14ac:dyDescent="0.25">
      <c r="A11" s="4" t="s">
        <v>10</v>
      </c>
      <c r="B11" s="2">
        <f>B10/24*B9</f>
        <v>20.925000000000001</v>
      </c>
      <c r="C11" s="2">
        <f>C10/24*C9</f>
        <v>89.2</v>
      </c>
    </row>
    <row r="12" spans="1:3" x14ac:dyDescent="0.25">
      <c r="A12" t="s">
        <v>2</v>
      </c>
      <c r="B12" s="3">
        <v>91</v>
      </c>
      <c r="C12">
        <f>B12</f>
        <v>91</v>
      </c>
    </row>
    <row r="13" spans="1:3" x14ac:dyDescent="0.25">
      <c r="A13" s="4" t="s">
        <v>11</v>
      </c>
      <c r="B13" s="2">
        <f>B12*B11</f>
        <v>1904.175</v>
      </c>
      <c r="C13" s="2">
        <f>C12*C11</f>
        <v>8117.2</v>
      </c>
    </row>
    <row r="14" spans="1:3" x14ac:dyDescent="0.25">
      <c r="A14" t="s">
        <v>3</v>
      </c>
      <c r="B14" s="3">
        <v>100</v>
      </c>
      <c r="C14" s="2">
        <f>B14</f>
        <v>100</v>
      </c>
    </row>
    <row r="15" spans="1:3" x14ac:dyDescent="0.25">
      <c r="A15" t="s">
        <v>4</v>
      </c>
      <c r="B15" s="3">
        <v>12</v>
      </c>
      <c r="C15">
        <f>B15</f>
        <v>12</v>
      </c>
    </row>
    <row r="16" spans="1:3" x14ac:dyDescent="0.25">
      <c r="A16" t="s">
        <v>5</v>
      </c>
      <c r="B16" s="1">
        <f>B14/B15</f>
        <v>8.3333333333333339</v>
      </c>
      <c r="C16" s="1">
        <f>B16</f>
        <v>8.3333333333333339</v>
      </c>
    </row>
    <row r="17" spans="1:3" ht="13" x14ac:dyDescent="0.3">
      <c r="A17" s="5" t="s">
        <v>12</v>
      </c>
      <c r="B17" s="6">
        <f>B13*B14/B15/1000</f>
        <v>15.868124999999999</v>
      </c>
      <c r="C17" s="6">
        <f>C13*C14/C15/1000</f>
        <v>67.643333333333331</v>
      </c>
    </row>
    <row r="18" spans="1:3" x14ac:dyDescent="0.25">
      <c r="B18" t="s">
        <v>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Om</vt:lpstr>
      <vt:lpstr>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Dan-Axel</dc:creator>
  <cp:lastModifiedBy>Dan-Axel Danielsson</cp:lastModifiedBy>
  <cp:lastPrinted>2015-09-18T07:14:40Z</cp:lastPrinted>
  <dcterms:created xsi:type="dcterms:W3CDTF">2014-11-19T06:00:12Z</dcterms:created>
  <dcterms:modified xsi:type="dcterms:W3CDTF">2022-08-12T07:33:40Z</dcterms:modified>
</cp:coreProperties>
</file>